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396" windowWidth="9720" windowHeight="7320" activeTab="0"/>
  </bookViews>
  <sheets>
    <sheet name="BSc" sheetId="1" r:id="rId1"/>
  </sheets>
  <definedNames>
    <definedName name="_xlnm.Print_Area" localSheetId="0">'BSc'!$A$1:$Y$112</definedName>
  </definedNames>
  <calcPr fullCalcOnLoad="1"/>
</workbook>
</file>

<file path=xl/sharedStrings.xml><?xml version="1.0" encoding="utf-8"?>
<sst xmlns="http://schemas.openxmlformats.org/spreadsheetml/2006/main" count="362" uniqueCount="231">
  <si>
    <t>Kód</t>
  </si>
  <si>
    <t>Mechanika</t>
  </si>
  <si>
    <t>Összesen</t>
  </si>
  <si>
    <t>Hullámtan és optika</t>
  </si>
  <si>
    <t>Tárgy(elem) neve</t>
  </si>
  <si>
    <t>Félévek</t>
  </si>
  <si>
    <t>ó</t>
  </si>
  <si>
    <t>kr</t>
  </si>
  <si>
    <t>k</t>
  </si>
  <si>
    <t>Hőtan</t>
  </si>
  <si>
    <t>Elektromosságtan</t>
  </si>
  <si>
    <t>Atomfizika</t>
  </si>
  <si>
    <t>Gyakorlati jegy (g)</t>
  </si>
  <si>
    <t>Kollokvium (k)</t>
  </si>
  <si>
    <t>Fizikai mérőmódszerek</t>
  </si>
  <si>
    <t>Bevezetés a csillagászatba 1.</t>
  </si>
  <si>
    <t>Bevezetés a csillagászatba 2.</t>
  </si>
  <si>
    <t>Bevezetés a csillagászatba 3.</t>
  </si>
  <si>
    <t>Bevezetés a csillagászatba 4.</t>
  </si>
  <si>
    <t>Csillagászattörténet</t>
  </si>
  <si>
    <t>Informatika a csillagászatban</t>
  </si>
  <si>
    <t>Csillagászati megfigyelések</t>
  </si>
  <si>
    <t>Csillagászati laboratórium 1.</t>
  </si>
  <si>
    <t>Csillagászati laboratórium 2.</t>
  </si>
  <si>
    <t>kredit</t>
  </si>
  <si>
    <t>Testnevelés (4 féléven át, heti 2 óra)</t>
  </si>
  <si>
    <t>Elméleti mechanika</t>
  </si>
  <si>
    <t>Szabadon választható</t>
  </si>
  <si>
    <t>Szakdolgozat</t>
  </si>
  <si>
    <t>SzV</t>
  </si>
  <si>
    <t>A fizika története</t>
  </si>
  <si>
    <t>Számítógépes fizika</t>
  </si>
  <si>
    <t>g</t>
  </si>
  <si>
    <t>Matematika</t>
  </si>
  <si>
    <t>Alapszak összesen</t>
  </si>
  <si>
    <t>óra</t>
  </si>
  <si>
    <t>Fizika alapszak</t>
  </si>
  <si>
    <t>Informatika és elektronika</t>
  </si>
  <si>
    <t>Természettudományos alapismeretek</t>
  </si>
  <si>
    <t>összesen</t>
  </si>
  <si>
    <t>Gazdasági/társadalmi/humán</t>
  </si>
  <si>
    <t>Informatika a fizikában</t>
  </si>
  <si>
    <t>Fizika szakmai törzsanyag</t>
  </si>
  <si>
    <t>Kvantumfizika alapjai</t>
  </si>
  <si>
    <t>Fizika alap+törzsanyag összesen</t>
  </si>
  <si>
    <t>Szakirány modulok</t>
  </si>
  <si>
    <t>Alapozó ismeretek összesen</t>
  </si>
  <si>
    <t>Statisztikus fizika alapjai</t>
  </si>
  <si>
    <t>Alap, törzs, +csill. szakirány össz.:</t>
  </si>
  <si>
    <t>Lézerfizika</t>
  </si>
  <si>
    <t>Rendszerelmélet</t>
  </si>
  <si>
    <t>Kondenzált anyagok fizikája</t>
  </si>
  <si>
    <t>Mag és részecskefizika</t>
  </si>
  <si>
    <t>Elektromágnesség és relativitáselmélet</t>
  </si>
  <si>
    <t>Vákuumfizika</t>
  </si>
  <si>
    <t>kollokvium</t>
  </si>
  <si>
    <t>gyak.jegy</t>
  </si>
  <si>
    <t>Biofizika alapjai</t>
  </si>
  <si>
    <t>Választható fizika kurzusok</t>
  </si>
  <si>
    <t>Lézerek és alkalmazásaik</t>
  </si>
  <si>
    <t xml:space="preserve">Választható fizikai kurzusok </t>
  </si>
  <si>
    <t>E KV</t>
  </si>
  <si>
    <t>Szimmetriák a fizikában</t>
  </si>
  <si>
    <t>Analitikus mechanika</t>
  </si>
  <si>
    <t>Spektroszkópiai vizsgálati módszerek</t>
  </si>
  <si>
    <t>Általános fizika (4 kredit)</t>
  </si>
  <si>
    <t>Felelős oktató</t>
  </si>
  <si>
    <t>tszcsop. vez.</t>
  </si>
  <si>
    <t>Szatmáry K.</t>
  </si>
  <si>
    <t>Gergely Á.L.</t>
  </si>
  <si>
    <t>Előfeltétel</t>
  </si>
  <si>
    <t>Matematikai módszerek a fizikában 2.</t>
  </si>
  <si>
    <t>Matematikai módszerek a fizikában 1.</t>
  </si>
  <si>
    <t>Elektronika</t>
  </si>
  <si>
    <t>Mozsár Ferenc</t>
  </si>
  <si>
    <t>Menedzsment alapismeretek</t>
  </si>
  <si>
    <t>Sallai Miklós</t>
  </si>
  <si>
    <t>Lineáris algebra fizikusoknak</t>
  </si>
  <si>
    <t>Tóth Ágota</t>
  </si>
  <si>
    <t>A sztochasztika alapjai fizikusoknak</t>
  </si>
  <si>
    <t>Rakonczai János</t>
  </si>
  <si>
    <t>Osvay Károly</t>
  </si>
  <si>
    <t>Gingl Zoltán</t>
  </si>
  <si>
    <t>Gyémánt Iván</t>
  </si>
  <si>
    <t xml:space="preserve">Fizika alapozó laboratórium </t>
  </si>
  <si>
    <t>Krisztin Tibor</t>
  </si>
  <si>
    <t>Viharos László</t>
  </si>
  <si>
    <t>Móricz Ferenc</t>
  </si>
  <si>
    <t>Szabó Gyula</t>
  </si>
  <si>
    <t>Makra Péter</t>
  </si>
  <si>
    <t>Iglói Ferenc</t>
  </si>
  <si>
    <t>Maróti Péter</t>
  </si>
  <si>
    <t>Szatmáry Károly</t>
  </si>
  <si>
    <t>Papp Katalin</t>
  </si>
  <si>
    <t>Szatmári Sándor</t>
  </si>
  <si>
    <t>Bor Zsolt</t>
  </si>
  <si>
    <t>Szabó Tamás</t>
  </si>
  <si>
    <t>Szabó László</t>
  </si>
  <si>
    <t>Kalkulus I. fizikusoknak</t>
  </si>
  <si>
    <t>Kalkulus II. fizikusoknak</t>
  </si>
  <si>
    <t>Fizikai labor. gyakorlatok 1.</t>
  </si>
  <si>
    <t>Fizikai labor. gyakorlatok 2.</t>
  </si>
  <si>
    <t>Varga Zsuzsa</t>
  </si>
  <si>
    <t>Rácz Béla</t>
  </si>
  <si>
    <t>Szabó Gábor</t>
  </si>
  <si>
    <t>Fehér László</t>
  </si>
  <si>
    <t>Horváth Zoltán</t>
  </si>
  <si>
    <t>Bohátka Sándor</t>
  </si>
  <si>
    <t>Vinkó József</t>
  </si>
  <si>
    <t>Kövesdi Katalin</t>
  </si>
  <si>
    <t>Farkas Zsuzsa</t>
  </si>
  <si>
    <t>Tóth Zsolt</t>
  </si>
  <si>
    <t>Benedict Mihály</t>
  </si>
  <si>
    <t>Nánai László</t>
  </si>
  <si>
    <t>Papp György</t>
  </si>
  <si>
    <t>Kalk.I.</t>
  </si>
  <si>
    <t>Lin.alg.</t>
  </si>
  <si>
    <t>Mech.</t>
  </si>
  <si>
    <t>El.tan</t>
  </si>
  <si>
    <t>Mat.m1</t>
  </si>
  <si>
    <t>Alap.l.</t>
  </si>
  <si>
    <t>Fiz.lab1</t>
  </si>
  <si>
    <t>Atomf.</t>
  </si>
  <si>
    <t>pAtomf.</t>
  </si>
  <si>
    <t>Hullámt.</t>
  </si>
  <si>
    <t>Kv.alap</t>
  </si>
  <si>
    <t>Elm.mech.</t>
  </si>
  <si>
    <t>Cs.lab1</t>
  </si>
  <si>
    <t>Hullám.</t>
  </si>
  <si>
    <t>Digitális labor. gyakorlatok</t>
  </si>
  <si>
    <t>Elektronika labor. gyakorlatok</t>
  </si>
  <si>
    <t>Inf.csill.</t>
  </si>
  <si>
    <t>Fizika alapszak csillagász szakiránnyal mintatanterve</t>
  </si>
  <si>
    <t>Fizikai állandók mérése</t>
  </si>
  <si>
    <t>FBN218E</t>
  </si>
  <si>
    <t>FBN218G</t>
  </si>
  <si>
    <t>FBN311E</t>
  </si>
  <si>
    <t>FBN311G</t>
  </si>
  <si>
    <t>FBN414E</t>
  </si>
  <si>
    <t>FBN425E</t>
  </si>
  <si>
    <t>FBN513E</t>
  </si>
  <si>
    <t>FBN515E</t>
  </si>
  <si>
    <t>FMBN108E</t>
  </si>
  <si>
    <t>FMBN108G</t>
  </si>
  <si>
    <t>FBN001G</t>
  </si>
  <si>
    <t>FBN220G</t>
  </si>
  <si>
    <t>FBN670L</t>
  </si>
  <si>
    <t>FBN203E</t>
  </si>
  <si>
    <t>FBN203G</t>
  </si>
  <si>
    <t>FBN219G</t>
  </si>
  <si>
    <t>FBN304E</t>
  </si>
  <si>
    <t>FBN304G</t>
  </si>
  <si>
    <t>FBN405E</t>
  </si>
  <si>
    <t>FBN434E</t>
  </si>
  <si>
    <t>FBN601E</t>
  </si>
  <si>
    <t>FBN307E</t>
  </si>
  <si>
    <t>FBN101E</t>
  </si>
  <si>
    <t>FBN101G</t>
  </si>
  <si>
    <t>FBN202E</t>
  </si>
  <si>
    <t>FBN202G</t>
  </si>
  <si>
    <t>FBN302E</t>
  </si>
  <si>
    <t>FBN309L</t>
  </si>
  <si>
    <t>FBN409L</t>
  </si>
  <si>
    <t>Környezetvédelem és minőségügyi alap.</t>
  </si>
  <si>
    <t>GBN417E</t>
  </si>
  <si>
    <t>FBN209L</t>
  </si>
  <si>
    <t>FBN239L</t>
  </si>
  <si>
    <t>FBN506E</t>
  </si>
  <si>
    <t>KBN701E</t>
  </si>
  <si>
    <t>Kémia alapjai biol. és fizikusoknak</t>
  </si>
  <si>
    <t>KBN901L</t>
  </si>
  <si>
    <t>Általános kémia labor. TTK-soknak</t>
  </si>
  <si>
    <t>MBNX122E</t>
  </si>
  <si>
    <t>MBNX122G</t>
  </si>
  <si>
    <t>MBNX223E</t>
  </si>
  <si>
    <t>MBNX223G</t>
  </si>
  <si>
    <t>MBNX461E</t>
  </si>
  <si>
    <t>MBNX461G</t>
  </si>
  <si>
    <t>GKBN01E</t>
  </si>
  <si>
    <t>Gazdasági és EUs alapismeretek</t>
  </si>
  <si>
    <t>GKBN02E</t>
  </si>
  <si>
    <t>Lin.alg., Sztoch.</t>
  </si>
  <si>
    <t>Fiz.lab.1</t>
  </si>
  <si>
    <t>FBN310CE</t>
  </si>
  <si>
    <t>FBN310CG</t>
  </si>
  <si>
    <t>FBN410CE</t>
  </si>
  <si>
    <t>FBN410CG</t>
  </si>
  <si>
    <t>FBN510CE</t>
  </si>
  <si>
    <t>FBN510CG</t>
  </si>
  <si>
    <t>FBN610CE</t>
  </si>
  <si>
    <t>FBN610CG</t>
  </si>
  <si>
    <t>FBN609L</t>
  </si>
  <si>
    <t>FBN318E</t>
  </si>
  <si>
    <t>FBN318G</t>
  </si>
  <si>
    <t>Bev. a numerikus matematikába fiz.</t>
  </si>
  <si>
    <t>MBNX452E</t>
  </si>
  <si>
    <t>MBNX452G</t>
  </si>
  <si>
    <t>FBN403E</t>
  </si>
  <si>
    <t>FBN509L</t>
  </si>
  <si>
    <t>FBN429CG</t>
  </si>
  <si>
    <t>FBN519CL</t>
  </si>
  <si>
    <t>FBN619CL</t>
  </si>
  <si>
    <t>FBN220CG</t>
  </si>
  <si>
    <t>FBN660CE</t>
  </si>
  <si>
    <t>Varga Zsuzsanna</t>
  </si>
  <si>
    <t xml:space="preserve">Csillagász szakirány </t>
  </si>
  <si>
    <t>Csillagász szakirány spec. ism.</t>
  </si>
  <si>
    <t>16 óra</t>
  </si>
  <si>
    <t>FMN612E</t>
  </si>
  <si>
    <t>FMN612G</t>
  </si>
  <si>
    <t>FMN360E</t>
  </si>
  <si>
    <t>FMN320E</t>
  </si>
  <si>
    <t>FMN624E</t>
  </si>
  <si>
    <t>Az általános relativitáselmélet alapjai</t>
  </si>
  <si>
    <t>FMN622E</t>
  </si>
  <si>
    <t>FMN622G</t>
  </si>
  <si>
    <t>FMN628E</t>
  </si>
  <si>
    <t>FMN518E</t>
  </si>
  <si>
    <t>FMN411E</t>
  </si>
  <si>
    <t>FMN411G</t>
  </si>
  <si>
    <t>2008. 02. 25. Szatmáry Károly</t>
  </si>
  <si>
    <t>Atomfiz.</t>
  </si>
  <si>
    <t>Kalk2, Lin.alg.</t>
  </si>
  <si>
    <t>Lin.alg.,Kvantum.</t>
  </si>
  <si>
    <t>Mat.mód1,Bev.num.</t>
  </si>
  <si>
    <t>E.mech., Szoch.</t>
  </si>
  <si>
    <t>p.Atomfiz.</t>
  </si>
  <si>
    <t>(Csillagászat) csill.szakiránynál nem</t>
  </si>
  <si>
    <t>Mat.módsz.1</t>
  </si>
  <si>
    <t>Fiz.lab.2</t>
  </si>
  <si>
    <t>Elektr.lab.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</si>
</sst>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1">
    <font>
      <sz val="10"/>
      <name val="Arial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2" fillId="2" borderId="6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3" borderId="6" xfId="0" applyFill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3" borderId="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/>
    </xf>
    <xf numFmtId="0" fontId="0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/>
    </xf>
    <xf numFmtId="0" fontId="0" fillId="0" borderId="22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15" xfId="0" applyFont="1" applyBorder="1" applyAlignment="1">
      <alignment horizontal="right" vertical="top" wrapText="1"/>
    </xf>
    <xf numFmtId="0" fontId="0" fillId="0" borderId="26" xfId="0" applyBorder="1" applyAlignment="1">
      <alignment horizontal="right"/>
    </xf>
    <xf numFmtId="0" fontId="5" fillId="0" borderId="16" xfId="0" applyFont="1" applyBorder="1" applyAlignment="1">
      <alignment/>
    </xf>
    <xf numFmtId="0" fontId="10" fillId="0" borderId="15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5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3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workbookViewId="0" topLeftCell="A1">
      <pane ySplit="5" topLeftCell="BM51" activePane="bottomLeft" state="frozen"/>
      <selection pane="topLeft" activeCell="A1" sqref="A1"/>
      <selection pane="bottomLeft" activeCell="S69" sqref="S69"/>
    </sheetView>
  </sheetViews>
  <sheetFormatPr defaultColWidth="9.140625" defaultRowHeight="12.75"/>
  <cols>
    <col min="1" max="1" width="11.28125" style="0" customWidth="1"/>
    <col min="2" max="2" width="33.28125" style="4" customWidth="1"/>
    <col min="3" max="3" width="3.421875" style="16" customWidth="1"/>
    <col min="4" max="4" width="3.140625" style="0" customWidth="1"/>
    <col min="5" max="5" width="3.421875" style="0" customWidth="1"/>
    <col min="6" max="7" width="3.28125" style="0" customWidth="1"/>
    <col min="8" max="8" width="3.421875" style="0" customWidth="1"/>
    <col min="9" max="9" width="3.57421875" style="0" customWidth="1"/>
    <col min="10" max="12" width="3.28125" style="0" customWidth="1"/>
    <col min="13" max="13" width="3.421875" style="0" customWidth="1"/>
    <col min="14" max="14" width="3.140625" style="0" customWidth="1"/>
    <col min="15" max="15" width="2.28125" style="0" customWidth="1"/>
    <col min="16" max="16" width="2.28125" style="4" customWidth="1"/>
    <col min="17" max="17" width="2.28125" style="16" customWidth="1"/>
    <col min="18" max="18" width="2.421875" style="13" customWidth="1"/>
    <col min="19" max="19" width="2.28125" style="0" customWidth="1"/>
    <col min="20" max="20" width="2.28125" style="13" customWidth="1"/>
    <col min="21" max="21" width="2.28125" style="0" customWidth="1"/>
    <col min="22" max="22" width="2.28125" style="13" customWidth="1"/>
    <col min="23" max="23" width="7.140625" style="0" customWidth="1"/>
    <col min="24" max="24" width="9.57421875" style="13" customWidth="1"/>
    <col min="25" max="25" width="14.7109375" style="13" customWidth="1"/>
    <col min="26" max="26" width="7.8515625" style="0" customWidth="1"/>
  </cols>
  <sheetData>
    <row r="1" spans="1:25" s="17" customFormat="1" ht="12.75">
      <c r="A1" s="159" t="s">
        <v>132</v>
      </c>
      <c r="B1" s="160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2" ht="12.75">
      <c r="A2" s="163" t="s">
        <v>0</v>
      </c>
      <c r="B2" s="164" t="s">
        <v>4</v>
      </c>
      <c r="C2" s="165" t="s">
        <v>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  <c r="P2" s="167"/>
      <c r="Q2" s="167"/>
      <c r="R2" s="167"/>
      <c r="S2" s="167"/>
      <c r="T2" s="167"/>
      <c r="U2" s="167"/>
      <c r="V2" s="168"/>
    </row>
    <row r="3" spans="1:25" ht="12.75">
      <c r="A3" s="163"/>
      <c r="B3" s="164"/>
      <c r="C3" s="150">
        <v>1</v>
      </c>
      <c r="D3" s="152"/>
      <c r="E3" s="150">
        <v>2</v>
      </c>
      <c r="F3" s="152"/>
      <c r="G3" s="150">
        <v>3</v>
      </c>
      <c r="H3" s="152"/>
      <c r="I3" s="150">
        <v>4</v>
      </c>
      <c r="J3" s="152"/>
      <c r="K3" s="150">
        <v>5</v>
      </c>
      <c r="L3" s="152"/>
      <c r="M3" s="150">
        <v>6</v>
      </c>
      <c r="N3" s="152"/>
      <c r="O3" s="150">
        <v>7</v>
      </c>
      <c r="P3" s="151"/>
      <c r="Q3" s="150">
        <v>8</v>
      </c>
      <c r="R3" s="151"/>
      <c r="S3" s="150">
        <v>9</v>
      </c>
      <c r="T3" s="151"/>
      <c r="U3" s="150">
        <v>10</v>
      </c>
      <c r="V3" s="151"/>
      <c r="W3" s="134" t="s">
        <v>70</v>
      </c>
      <c r="X3" s="135"/>
      <c r="Y3" s="135" t="s">
        <v>66</v>
      </c>
    </row>
    <row r="4" spans="1:25" ht="12.75">
      <c r="A4" s="3"/>
      <c r="B4" s="139"/>
      <c r="C4" s="14"/>
      <c r="D4" s="6"/>
      <c r="E4" s="14"/>
      <c r="F4" s="6"/>
      <c r="G4" s="14"/>
      <c r="H4" s="6"/>
      <c r="I4" s="14"/>
      <c r="J4" s="6"/>
      <c r="K4" s="14"/>
      <c r="L4" s="6"/>
      <c r="M4" s="14"/>
      <c r="N4" s="6"/>
      <c r="O4" s="14"/>
      <c r="P4" s="6"/>
      <c r="Q4" s="14"/>
      <c r="R4" s="30"/>
      <c r="S4" s="6"/>
      <c r="T4" s="30"/>
      <c r="U4" s="6"/>
      <c r="V4" s="30"/>
      <c r="W4" s="134"/>
      <c r="X4" s="135"/>
      <c r="Y4" s="135"/>
    </row>
    <row r="5" spans="1:25" s="54" customFormat="1" ht="13.5" thickBot="1">
      <c r="A5" s="69"/>
      <c r="B5" s="114" t="s">
        <v>220</v>
      </c>
      <c r="C5" s="70" t="s">
        <v>6</v>
      </c>
      <c r="D5" s="71" t="s">
        <v>7</v>
      </c>
      <c r="E5" s="70" t="s">
        <v>6</v>
      </c>
      <c r="F5" s="71" t="s">
        <v>8</v>
      </c>
      <c r="G5" s="70" t="s">
        <v>6</v>
      </c>
      <c r="H5" s="71" t="s">
        <v>8</v>
      </c>
      <c r="I5" s="70" t="s">
        <v>6</v>
      </c>
      <c r="J5" s="71" t="s">
        <v>8</v>
      </c>
      <c r="K5" s="70" t="s">
        <v>6</v>
      </c>
      <c r="L5" s="71" t="s">
        <v>8</v>
      </c>
      <c r="M5" s="70" t="s">
        <v>6</v>
      </c>
      <c r="N5" s="71" t="s">
        <v>8</v>
      </c>
      <c r="O5" s="70" t="s">
        <v>6</v>
      </c>
      <c r="P5" s="71" t="s">
        <v>8</v>
      </c>
      <c r="Q5" s="70" t="s">
        <v>6</v>
      </c>
      <c r="R5" s="72" t="s">
        <v>8</v>
      </c>
      <c r="S5" s="71" t="s">
        <v>6</v>
      </c>
      <c r="T5" s="72" t="s">
        <v>8</v>
      </c>
      <c r="U5" s="71" t="s">
        <v>6</v>
      </c>
      <c r="V5" s="72" t="s">
        <v>8</v>
      </c>
      <c r="X5" s="57"/>
      <c r="Y5" s="57"/>
    </row>
    <row r="6" spans="1:25" ht="12.75">
      <c r="A6" s="3"/>
      <c r="B6" s="68" t="s">
        <v>36</v>
      </c>
      <c r="C6" s="14"/>
      <c r="D6" s="6"/>
      <c r="E6" s="14"/>
      <c r="F6" s="6"/>
      <c r="G6" s="14"/>
      <c r="H6" s="6"/>
      <c r="I6" s="14"/>
      <c r="J6" s="6"/>
      <c r="K6" s="14"/>
      <c r="L6" s="6"/>
      <c r="M6" s="14"/>
      <c r="N6" s="6"/>
      <c r="O6" s="14"/>
      <c r="P6" s="6"/>
      <c r="Q6" s="32"/>
      <c r="R6" s="30"/>
      <c r="S6" s="6"/>
      <c r="T6" s="30"/>
      <c r="U6" s="2"/>
      <c r="V6" s="30"/>
      <c r="Y6" s="138" t="s">
        <v>67</v>
      </c>
    </row>
    <row r="7" spans="1:26" s="25" customFormat="1" ht="15" customHeight="1">
      <c r="A7" s="47"/>
      <c r="B7" s="21" t="s">
        <v>33</v>
      </c>
      <c r="C7" s="23"/>
      <c r="D7" s="22"/>
      <c r="E7" s="23"/>
      <c r="F7" s="22"/>
      <c r="G7" s="23"/>
      <c r="H7" s="22"/>
      <c r="I7" s="23"/>
      <c r="J7" s="22"/>
      <c r="K7" s="23"/>
      <c r="L7" s="22"/>
      <c r="M7" s="23"/>
      <c r="N7" s="20"/>
      <c r="O7" s="24"/>
      <c r="P7" s="20"/>
      <c r="Q7" s="24"/>
      <c r="R7" s="28"/>
      <c r="S7" s="20"/>
      <c r="T7" s="28"/>
      <c r="U7" s="20"/>
      <c r="V7" s="28"/>
      <c r="W7" s="20"/>
      <c r="X7" s="28"/>
      <c r="Y7" s="28"/>
      <c r="Z7" s="36"/>
    </row>
    <row r="8" spans="1:25" ht="15" customHeight="1">
      <c r="A8" s="1" t="s">
        <v>172</v>
      </c>
      <c r="B8" s="5" t="s">
        <v>98</v>
      </c>
      <c r="C8" s="35">
        <v>2</v>
      </c>
      <c r="D8" s="33">
        <v>3</v>
      </c>
      <c r="E8" s="35"/>
      <c r="F8" s="33"/>
      <c r="G8" s="35"/>
      <c r="H8" s="33"/>
      <c r="I8" s="15"/>
      <c r="J8" s="7"/>
      <c r="K8" s="15"/>
      <c r="L8" s="7"/>
      <c r="M8" s="15"/>
      <c r="N8" s="4"/>
      <c r="O8" s="16"/>
      <c r="S8" s="4"/>
      <c r="Y8" s="13" t="s">
        <v>96</v>
      </c>
    </row>
    <row r="9" spans="1:25" ht="15" customHeight="1">
      <c r="A9" s="1" t="s">
        <v>173</v>
      </c>
      <c r="B9" s="5" t="s">
        <v>98</v>
      </c>
      <c r="C9" s="35">
        <v>2</v>
      </c>
      <c r="D9" s="33">
        <v>2</v>
      </c>
      <c r="E9" s="35"/>
      <c r="F9" s="34"/>
      <c r="G9" s="33"/>
      <c r="H9" s="34"/>
      <c r="I9" s="7"/>
      <c r="J9" s="7"/>
      <c r="K9" s="15"/>
      <c r="L9" s="7"/>
      <c r="M9" s="15"/>
      <c r="N9" s="4"/>
      <c r="O9" s="16"/>
      <c r="S9" s="4"/>
      <c r="Y9" s="13" t="s">
        <v>96</v>
      </c>
    </row>
    <row r="10" spans="1:25" ht="15" customHeight="1">
      <c r="A10" s="4" t="s">
        <v>174</v>
      </c>
      <c r="B10" s="5" t="s">
        <v>99</v>
      </c>
      <c r="D10" s="13"/>
      <c r="E10" s="4">
        <v>2</v>
      </c>
      <c r="F10" s="13">
        <v>2</v>
      </c>
      <c r="G10" s="4"/>
      <c r="H10" s="13"/>
      <c r="I10" s="4"/>
      <c r="J10" s="13"/>
      <c r="K10" s="84"/>
      <c r="L10" s="86"/>
      <c r="M10" s="4"/>
      <c r="N10" s="13"/>
      <c r="O10" s="4"/>
      <c r="P10" s="13"/>
      <c r="Q10" s="4"/>
      <c r="S10" s="4"/>
      <c r="U10" s="4"/>
      <c r="W10" s="4" t="s">
        <v>115</v>
      </c>
      <c r="Y10" s="13" t="s">
        <v>85</v>
      </c>
    </row>
    <row r="11" spans="1:25" ht="15" customHeight="1">
      <c r="A11" s="4" t="s">
        <v>175</v>
      </c>
      <c r="B11" s="5" t="s">
        <v>99</v>
      </c>
      <c r="D11" s="13"/>
      <c r="E11" s="4">
        <v>2</v>
      </c>
      <c r="F11" s="13">
        <v>2</v>
      </c>
      <c r="G11" s="4"/>
      <c r="H11" s="13"/>
      <c r="I11" s="4"/>
      <c r="J11" s="13"/>
      <c r="K11" s="84"/>
      <c r="L11" s="86"/>
      <c r="M11" s="4"/>
      <c r="N11" s="13"/>
      <c r="O11" s="4"/>
      <c r="P11" s="13"/>
      <c r="Q11" s="4"/>
      <c r="S11" s="4"/>
      <c r="U11" s="4"/>
      <c r="W11" s="4" t="s">
        <v>115</v>
      </c>
      <c r="Y11" s="13" t="s">
        <v>85</v>
      </c>
    </row>
    <row r="12" spans="1:25" ht="15" customHeight="1">
      <c r="A12" s="9" t="s">
        <v>142</v>
      </c>
      <c r="B12" s="5" t="s">
        <v>77</v>
      </c>
      <c r="C12" s="16">
        <v>2</v>
      </c>
      <c r="D12" s="13">
        <v>2</v>
      </c>
      <c r="E12" s="4"/>
      <c r="F12" s="13"/>
      <c r="G12" s="4"/>
      <c r="H12" s="13"/>
      <c r="I12" s="4"/>
      <c r="J12" s="13"/>
      <c r="K12" s="84"/>
      <c r="L12" s="86"/>
      <c r="M12" s="4"/>
      <c r="N12" s="13"/>
      <c r="O12" s="4"/>
      <c r="P12" s="13"/>
      <c r="Q12" s="4"/>
      <c r="S12" s="4"/>
      <c r="U12" s="4"/>
      <c r="W12" s="4"/>
      <c r="Y12" s="13" t="s">
        <v>97</v>
      </c>
    </row>
    <row r="13" spans="1:25" ht="15" customHeight="1">
      <c r="A13" s="9" t="s">
        <v>143</v>
      </c>
      <c r="B13" s="5" t="s">
        <v>77</v>
      </c>
      <c r="C13" s="16">
        <v>2</v>
      </c>
      <c r="D13" s="13">
        <v>2</v>
      </c>
      <c r="E13" s="4"/>
      <c r="F13" s="13"/>
      <c r="G13" s="4"/>
      <c r="H13" s="13"/>
      <c r="I13" s="4"/>
      <c r="J13" s="13"/>
      <c r="K13" s="84"/>
      <c r="L13" s="86"/>
      <c r="M13" s="4"/>
      <c r="N13" s="13"/>
      <c r="O13" s="4"/>
      <c r="P13" s="13"/>
      <c r="Q13" s="4"/>
      <c r="S13" s="4"/>
      <c r="U13" s="4"/>
      <c r="W13" s="4"/>
      <c r="Y13" s="13" t="s">
        <v>97</v>
      </c>
    </row>
    <row r="14" spans="1:25" ht="15" customHeight="1">
      <c r="A14" s="1" t="s">
        <v>134</v>
      </c>
      <c r="B14" s="5" t="s">
        <v>72</v>
      </c>
      <c r="C14" s="35"/>
      <c r="D14" s="33"/>
      <c r="E14" s="35">
        <v>2</v>
      </c>
      <c r="F14" s="33">
        <v>2</v>
      </c>
      <c r="G14" s="35"/>
      <c r="H14" s="33"/>
      <c r="I14" s="15"/>
      <c r="J14" s="7"/>
      <c r="K14" s="15"/>
      <c r="L14" s="7"/>
      <c r="M14" s="15"/>
      <c r="N14" s="4"/>
      <c r="O14" s="16"/>
      <c r="S14" s="4"/>
      <c r="W14" t="s">
        <v>115</v>
      </c>
      <c r="X14" s="13" t="s">
        <v>116</v>
      </c>
      <c r="Y14" s="13" t="s">
        <v>83</v>
      </c>
    </row>
    <row r="15" spans="1:25" ht="15" customHeight="1">
      <c r="A15" s="1" t="s">
        <v>135</v>
      </c>
      <c r="B15" s="5" t="s">
        <v>72</v>
      </c>
      <c r="C15" s="35"/>
      <c r="D15" s="33"/>
      <c r="E15" s="35">
        <v>2</v>
      </c>
      <c r="F15" s="33">
        <v>2</v>
      </c>
      <c r="G15" s="35"/>
      <c r="H15" s="33"/>
      <c r="I15" s="15"/>
      <c r="J15" s="7"/>
      <c r="K15" s="15"/>
      <c r="L15" s="7"/>
      <c r="M15" s="15"/>
      <c r="N15" s="4"/>
      <c r="O15" s="16"/>
      <c r="S15" s="4"/>
      <c r="W15" t="s">
        <v>115</v>
      </c>
      <c r="X15" s="13" t="s">
        <v>116</v>
      </c>
      <c r="Y15" s="13" t="s">
        <v>83</v>
      </c>
    </row>
    <row r="16" spans="2:24" ht="12.75">
      <c r="B16" s="37" t="s">
        <v>39</v>
      </c>
      <c r="C16" s="16">
        <f aca="true" t="shared" si="0" ref="C16:H16">SUM(C8:C15)</f>
        <v>8</v>
      </c>
      <c r="D16" s="19">
        <f t="shared" si="0"/>
        <v>9</v>
      </c>
      <c r="E16" s="18">
        <f t="shared" si="0"/>
        <v>8</v>
      </c>
      <c r="F16" s="19">
        <f t="shared" si="0"/>
        <v>8</v>
      </c>
      <c r="G16" s="17">
        <f t="shared" si="0"/>
        <v>0</v>
      </c>
      <c r="H16" s="19">
        <f t="shared" si="0"/>
        <v>0</v>
      </c>
      <c r="I16" s="4"/>
      <c r="J16" s="4"/>
      <c r="K16" s="31"/>
      <c r="L16" s="4"/>
      <c r="M16" s="16"/>
      <c r="N16" s="4"/>
      <c r="O16" s="16"/>
      <c r="S16" s="4"/>
      <c r="U16" s="153" t="s">
        <v>207</v>
      </c>
      <c r="V16" s="154"/>
      <c r="W16" s="59">
        <f>D16+F16+H16</f>
        <v>17</v>
      </c>
      <c r="X16" s="13" t="s">
        <v>24</v>
      </c>
    </row>
    <row r="17" spans="1:26" s="25" customFormat="1" ht="15" customHeight="1">
      <c r="A17" s="47"/>
      <c r="B17" s="21" t="s">
        <v>37</v>
      </c>
      <c r="C17" s="23"/>
      <c r="D17" s="85"/>
      <c r="E17" s="83"/>
      <c r="F17" s="22"/>
      <c r="G17" s="83"/>
      <c r="H17" s="85"/>
      <c r="I17" s="23"/>
      <c r="J17" s="22"/>
      <c r="K17" s="23"/>
      <c r="L17" s="22"/>
      <c r="M17" s="23"/>
      <c r="N17" s="20"/>
      <c r="O17" s="24"/>
      <c r="P17" s="20"/>
      <c r="Q17" s="24"/>
      <c r="R17" s="28"/>
      <c r="S17" s="20"/>
      <c r="T17" s="28"/>
      <c r="U17" s="20"/>
      <c r="V17" s="28"/>
      <c r="W17" s="20"/>
      <c r="X17" s="28"/>
      <c r="Y17" s="28"/>
      <c r="Z17" s="36"/>
    </row>
    <row r="18" spans="1:25" ht="12.75">
      <c r="A18" t="s">
        <v>145</v>
      </c>
      <c r="B18" s="8" t="s">
        <v>41</v>
      </c>
      <c r="C18" s="31"/>
      <c r="D18" s="84"/>
      <c r="E18" s="16">
        <v>2</v>
      </c>
      <c r="F18" s="4">
        <v>2</v>
      </c>
      <c r="G18" s="16"/>
      <c r="H18" s="4"/>
      <c r="I18" s="16"/>
      <c r="J18" s="4"/>
      <c r="K18" s="16"/>
      <c r="L18" s="4"/>
      <c r="M18" s="16"/>
      <c r="N18" s="4"/>
      <c r="O18" s="16"/>
      <c r="S18" s="4"/>
      <c r="Y18" s="13" t="s">
        <v>81</v>
      </c>
    </row>
    <row r="19" spans="1:25" ht="12.75">
      <c r="A19" t="s">
        <v>149</v>
      </c>
      <c r="B19" s="4" t="s">
        <v>14</v>
      </c>
      <c r="D19" s="13"/>
      <c r="E19">
        <v>2</v>
      </c>
      <c r="F19" s="13">
        <v>2</v>
      </c>
      <c r="H19" s="13"/>
      <c r="J19" s="13"/>
      <c r="L19" s="13"/>
      <c r="N19" s="13"/>
      <c r="Y19" s="13" t="s">
        <v>82</v>
      </c>
    </row>
    <row r="20" spans="2:24" ht="12.75">
      <c r="B20" s="37" t="s">
        <v>39</v>
      </c>
      <c r="C20" s="18">
        <f aca="true" t="shared" si="1" ref="C20:H20">SUM(C18:C19)</f>
        <v>0</v>
      </c>
      <c r="D20" s="19">
        <f t="shared" si="1"/>
        <v>0</v>
      </c>
      <c r="E20" s="17">
        <f t="shared" si="1"/>
        <v>4</v>
      </c>
      <c r="F20" s="19">
        <f t="shared" si="1"/>
        <v>4</v>
      </c>
      <c r="G20" s="17">
        <f t="shared" si="1"/>
        <v>0</v>
      </c>
      <c r="H20" s="19">
        <f t="shared" si="1"/>
        <v>0</v>
      </c>
      <c r="I20" s="17"/>
      <c r="J20" s="19"/>
      <c r="K20" s="84"/>
      <c r="L20" s="4"/>
      <c r="M20" s="16"/>
      <c r="N20" s="4"/>
      <c r="O20" s="16"/>
      <c r="S20" s="4"/>
      <c r="U20">
        <v>4</v>
      </c>
      <c r="V20" s="4" t="s">
        <v>35</v>
      </c>
      <c r="W20" s="59">
        <v>4</v>
      </c>
      <c r="X20" s="13" t="s">
        <v>24</v>
      </c>
    </row>
    <row r="21" spans="1:26" s="25" customFormat="1" ht="15" customHeight="1">
      <c r="A21" s="47"/>
      <c r="B21" s="21" t="s">
        <v>38</v>
      </c>
      <c r="C21" s="23"/>
      <c r="D21" s="85"/>
      <c r="E21" s="23"/>
      <c r="F21" s="85"/>
      <c r="G21" s="83"/>
      <c r="H21" s="85"/>
      <c r="I21" s="23"/>
      <c r="J21" s="85"/>
      <c r="K21" s="23"/>
      <c r="L21" s="22"/>
      <c r="M21" s="23"/>
      <c r="N21" s="20"/>
      <c r="O21" s="24"/>
      <c r="P21" s="20"/>
      <c r="Q21" s="24"/>
      <c r="R21" s="28"/>
      <c r="S21" s="20"/>
      <c r="T21" s="28"/>
      <c r="U21" s="20"/>
      <c r="V21" s="28"/>
      <c r="W21" s="20"/>
      <c r="X21" s="28"/>
      <c r="Y21" s="28"/>
      <c r="Z21" s="36"/>
    </row>
    <row r="22" spans="1:25" ht="12.75">
      <c r="A22" t="s">
        <v>168</v>
      </c>
      <c r="B22" s="81" t="s">
        <v>169</v>
      </c>
      <c r="C22" s="16">
        <v>2</v>
      </c>
      <c r="D22" s="4">
        <v>2</v>
      </c>
      <c r="E22" s="16"/>
      <c r="F22" s="4"/>
      <c r="G22" s="16"/>
      <c r="H22" s="4"/>
      <c r="I22" s="16"/>
      <c r="J22" s="4"/>
      <c r="K22" s="31"/>
      <c r="L22" s="4"/>
      <c r="M22" s="16"/>
      <c r="N22" s="4"/>
      <c r="O22" s="16"/>
      <c r="S22" s="4"/>
      <c r="V22" s="82"/>
      <c r="W22" s="61"/>
      <c r="Y22" s="13" t="s">
        <v>78</v>
      </c>
    </row>
    <row r="23" spans="1:25" ht="12.75">
      <c r="A23" t="s">
        <v>170</v>
      </c>
      <c r="B23" s="81" t="s">
        <v>171</v>
      </c>
      <c r="C23" s="16">
        <v>2</v>
      </c>
      <c r="D23" s="4">
        <v>2</v>
      </c>
      <c r="E23" s="16"/>
      <c r="F23" s="4"/>
      <c r="G23" s="16"/>
      <c r="H23" s="4"/>
      <c r="I23" s="16"/>
      <c r="J23" s="4"/>
      <c r="K23" s="31"/>
      <c r="L23" s="4"/>
      <c r="M23" s="16"/>
      <c r="N23" s="4"/>
      <c r="O23" s="16"/>
      <c r="S23" s="4"/>
      <c r="W23" s="61"/>
      <c r="Y23" s="13" t="s">
        <v>78</v>
      </c>
    </row>
    <row r="24" spans="2:24" ht="12.75">
      <c r="B24" s="37" t="s">
        <v>39</v>
      </c>
      <c r="C24" s="16">
        <v>4</v>
      </c>
      <c r="D24" s="4">
        <v>4</v>
      </c>
      <c r="E24" s="16"/>
      <c r="F24" s="4"/>
      <c r="G24" s="16"/>
      <c r="H24" s="4"/>
      <c r="I24" s="16"/>
      <c r="J24" s="4"/>
      <c r="K24" s="31"/>
      <c r="L24" s="4"/>
      <c r="M24" s="16"/>
      <c r="N24" s="4"/>
      <c r="O24" s="16"/>
      <c r="S24" s="4"/>
      <c r="U24">
        <v>4</v>
      </c>
      <c r="V24" s="4" t="s">
        <v>35</v>
      </c>
      <c r="W24" s="59">
        <v>4</v>
      </c>
      <c r="X24" s="13" t="s">
        <v>24</v>
      </c>
    </row>
    <row r="25" spans="1:26" s="25" customFormat="1" ht="15" customHeight="1">
      <c r="A25" s="47"/>
      <c r="B25" s="21" t="s">
        <v>40</v>
      </c>
      <c r="C25" s="23"/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0"/>
      <c r="O25" s="24"/>
      <c r="P25" s="20"/>
      <c r="Q25" s="24"/>
      <c r="R25" s="28"/>
      <c r="S25" s="20"/>
      <c r="T25" s="28"/>
      <c r="U25" s="20"/>
      <c r="V25" s="28"/>
      <c r="W25" s="20"/>
      <c r="X25" s="28"/>
      <c r="Y25" s="28"/>
      <c r="Z25" s="36"/>
    </row>
    <row r="26" spans="1:25" ht="26.25">
      <c r="A26" t="s">
        <v>164</v>
      </c>
      <c r="B26" s="8" t="s">
        <v>163</v>
      </c>
      <c r="C26" s="31"/>
      <c r="D26" s="84"/>
      <c r="E26" s="16">
        <v>2</v>
      </c>
      <c r="F26" s="4">
        <v>2</v>
      </c>
      <c r="G26" s="16"/>
      <c r="H26" s="4"/>
      <c r="I26" s="16"/>
      <c r="J26" s="4"/>
      <c r="K26" s="16"/>
      <c r="L26" s="4"/>
      <c r="M26" s="16"/>
      <c r="N26" s="4"/>
      <c r="O26" s="16"/>
      <c r="S26" s="4"/>
      <c r="Y26" s="13" t="s">
        <v>80</v>
      </c>
    </row>
    <row r="27" spans="1:25" ht="12.75">
      <c r="A27" t="s">
        <v>180</v>
      </c>
      <c r="B27" s="81" t="s">
        <v>179</v>
      </c>
      <c r="C27" s="16">
        <v>2</v>
      </c>
      <c r="D27" s="9">
        <v>2</v>
      </c>
      <c r="E27" s="16"/>
      <c r="F27" s="9"/>
      <c r="G27" s="16"/>
      <c r="H27" s="4"/>
      <c r="I27" s="16"/>
      <c r="J27" s="4"/>
      <c r="K27" s="31"/>
      <c r="L27" s="4"/>
      <c r="M27" s="16"/>
      <c r="N27" s="4"/>
      <c r="O27" s="16"/>
      <c r="S27" s="4"/>
      <c r="W27" s="61"/>
      <c r="Y27" s="13" t="s">
        <v>74</v>
      </c>
    </row>
    <row r="28" spans="1:25" ht="12.75">
      <c r="A28" t="s">
        <v>178</v>
      </c>
      <c r="B28" s="81" t="s">
        <v>75</v>
      </c>
      <c r="C28" s="16">
        <v>2</v>
      </c>
      <c r="D28" s="9">
        <v>2</v>
      </c>
      <c r="E28" s="16"/>
      <c r="F28" s="9"/>
      <c r="G28" s="16"/>
      <c r="H28" s="4"/>
      <c r="I28" s="16"/>
      <c r="J28" s="4"/>
      <c r="K28" s="31"/>
      <c r="L28" s="4"/>
      <c r="M28" s="16"/>
      <c r="N28" s="4"/>
      <c r="O28" s="16"/>
      <c r="S28" s="4"/>
      <c r="W28" s="61"/>
      <c r="Y28" s="13" t="s">
        <v>76</v>
      </c>
    </row>
    <row r="29" spans="2:24" ht="12.75">
      <c r="B29" s="37" t="s">
        <v>39</v>
      </c>
      <c r="C29" s="18">
        <f>SUM(C26:C28)</f>
        <v>4</v>
      </c>
      <c r="D29" s="19">
        <f>SUM(D26:D28)</f>
        <v>4</v>
      </c>
      <c r="E29" s="18">
        <f>SUM(E26:E28)</f>
        <v>2</v>
      </c>
      <c r="F29" s="19">
        <f>SUM(F26:F28)</f>
        <v>2</v>
      </c>
      <c r="G29" s="16"/>
      <c r="H29" s="4"/>
      <c r="I29" s="16"/>
      <c r="J29" s="4"/>
      <c r="K29" s="31"/>
      <c r="L29" s="4"/>
      <c r="M29" s="16"/>
      <c r="N29" s="4"/>
      <c r="O29" s="16"/>
      <c r="S29" s="4"/>
      <c r="U29">
        <v>6</v>
      </c>
      <c r="V29" s="4" t="s">
        <v>35</v>
      </c>
      <c r="W29" s="59">
        <f>D29+F29</f>
        <v>6</v>
      </c>
      <c r="X29" s="13" t="s">
        <v>24</v>
      </c>
    </row>
    <row r="30" spans="2:25" s="25" customFormat="1" ht="12.75">
      <c r="B30" s="96" t="s">
        <v>46</v>
      </c>
      <c r="C30" s="97">
        <f aca="true" t="shared" si="2" ref="C30:N30">C16+C20+C24+C29</f>
        <v>16</v>
      </c>
      <c r="D30" s="97">
        <f t="shared" si="2"/>
        <v>17</v>
      </c>
      <c r="E30" s="97">
        <f t="shared" si="2"/>
        <v>14</v>
      </c>
      <c r="F30" s="97">
        <f t="shared" si="2"/>
        <v>14</v>
      </c>
      <c r="G30" s="97">
        <f t="shared" si="2"/>
        <v>0</v>
      </c>
      <c r="H30" s="97">
        <f t="shared" si="2"/>
        <v>0</v>
      </c>
      <c r="I30" s="97">
        <f t="shared" si="2"/>
        <v>0</v>
      </c>
      <c r="J30" s="97">
        <f t="shared" si="2"/>
        <v>0</v>
      </c>
      <c r="K30" s="97">
        <f t="shared" si="2"/>
        <v>0</v>
      </c>
      <c r="L30" s="97">
        <f t="shared" si="2"/>
        <v>0</v>
      </c>
      <c r="M30" s="97">
        <f t="shared" si="2"/>
        <v>0</v>
      </c>
      <c r="N30" s="97">
        <f t="shared" si="2"/>
        <v>0</v>
      </c>
      <c r="O30" s="97"/>
      <c r="P30" s="97"/>
      <c r="Q30" s="97"/>
      <c r="R30" s="97"/>
      <c r="S30" s="97"/>
      <c r="T30" s="100"/>
      <c r="V30" s="98"/>
      <c r="W30" s="99">
        <f>D30+F30+H30+J30</f>
        <v>31</v>
      </c>
      <c r="X30" s="98" t="s">
        <v>24</v>
      </c>
      <c r="Y30" s="98"/>
    </row>
    <row r="31" spans="1:26" s="25" customFormat="1" ht="12.75">
      <c r="A31" s="39"/>
      <c r="B31" s="26" t="s">
        <v>42</v>
      </c>
      <c r="C31" s="24"/>
      <c r="D31" s="20"/>
      <c r="E31" s="24"/>
      <c r="F31" s="20"/>
      <c r="G31" s="24"/>
      <c r="H31" s="20"/>
      <c r="I31" s="24"/>
      <c r="J31" s="20"/>
      <c r="K31" s="24"/>
      <c r="L31" s="20"/>
      <c r="M31" s="24"/>
      <c r="N31" s="28"/>
      <c r="O31" s="24"/>
      <c r="P31" s="20"/>
      <c r="Q31" s="24"/>
      <c r="R31" s="28"/>
      <c r="S31" s="20"/>
      <c r="T31" s="28"/>
      <c r="U31" s="20"/>
      <c r="V31" s="28"/>
      <c r="W31" s="20"/>
      <c r="X31" s="28"/>
      <c r="Y31" s="28"/>
      <c r="Z31" s="65"/>
    </row>
    <row r="32" spans="1:25" ht="12.75">
      <c r="A32" t="s">
        <v>144</v>
      </c>
      <c r="B32" s="10" t="s">
        <v>65</v>
      </c>
      <c r="C32" s="16">
        <v>0</v>
      </c>
      <c r="D32">
        <v>0</v>
      </c>
      <c r="E32" s="16"/>
      <c r="F32" s="4"/>
      <c r="G32" s="16"/>
      <c r="H32" s="4"/>
      <c r="I32" s="16"/>
      <c r="J32" s="4"/>
      <c r="K32" s="16"/>
      <c r="L32" s="4"/>
      <c r="M32" s="16"/>
      <c r="N32" s="13"/>
      <c r="O32" s="16"/>
      <c r="Y32" s="13" t="s">
        <v>109</v>
      </c>
    </row>
    <row r="33" spans="1:25" ht="12.75">
      <c r="A33" t="s">
        <v>156</v>
      </c>
      <c r="B33" s="10" t="s">
        <v>1</v>
      </c>
      <c r="C33" s="16">
        <v>4</v>
      </c>
      <c r="D33">
        <v>5</v>
      </c>
      <c r="E33" s="16"/>
      <c r="F33" s="4"/>
      <c r="G33" s="16"/>
      <c r="H33" s="4"/>
      <c r="I33" s="16"/>
      <c r="J33" s="4"/>
      <c r="K33" s="16"/>
      <c r="L33" s="4"/>
      <c r="M33" s="16"/>
      <c r="N33" s="13"/>
      <c r="O33" s="16"/>
      <c r="Y33" s="13" t="s">
        <v>104</v>
      </c>
    </row>
    <row r="34" spans="1:25" ht="12.75">
      <c r="A34" t="s">
        <v>157</v>
      </c>
      <c r="B34" s="10" t="s">
        <v>1</v>
      </c>
      <c r="C34" s="16">
        <v>2</v>
      </c>
      <c r="D34">
        <v>2</v>
      </c>
      <c r="E34" s="16"/>
      <c r="F34" s="4"/>
      <c r="G34" s="16"/>
      <c r="H34" s="4"/>
      <c r="I34" s="16"/>
      <c r="J34" s="4"/>
      <c r="K34" s="16"/>
      <c r="L34" s="4"/>
      <c r="M34" s="16"/>
      <c r="N34" s="13"/>
      <c r="O34" s="16"/>
      <c r="Y34" s="13" t="s">
        <v>104</v>
      </c>
    </row>
    <row r="35" spans="1:25" ht="12.75">
      <c r="A35" t="s">
        <v>158</v>
      </c>
      <c r="B35" s="10" t="s">
        <v>3</v>
      </c>
      <c r="E35" s="16">
        <v>3</v>
      </c>
      <c r="F35" s="4">
        <v>3</v>
      </c>
      <c r="G35" s="16"/>
      <c r="H35" s="4"/>
      <c r="I35" s="16"/>
      <c r="J35" s="4"/>
      <c r="K35" s="16"/>
      <c r="L35" s="4"/>
      <c r="M35" s="16"/>
      <c r="N35" s="13"/>
      <c r="V35" s="4"/>
      <c r="W35" s="16" t="s">
        <v>117</v>
      </c>
      <c r="Y35" s="13" t="s">
        <v>95</v>
      </c>
    </row>
    <row r="36" spans="1:25" ht="12.75">
      <c r="A36" t="s">
        <v>159</v>
      </c>
      <c r="B36" s="10" t="s">
        <v>3</v>
      </c>
      <c r="E36" s="16">
        <v>2</v>
      </c>
      <c r="F36" s="4">
        <v>2</v>
      </c>
      <c r="G36" s="16"/>
      <c r="H36" s="4"/>
      <c r="I36" s="16"/>
      <c r="J36" s="4"/>
      <c r="K36" s="16"/>
      <c r="L36" s="4"/>
      <c r="M36" s="16"/>
      <c r="N36" s="13"/>
      <c r="V36" s="4"/>
      <c r="W36" s="16" t="s">
        <v>117</v>
      </c>
      <c r="Y36" s="13" t="s">
        <v>95</v>
      </c>
    </row>
    <row r="37" spans="1:25" ht="12.75">
      <c r="A37" t="s">
        <v>147</v>
      </c>
      <c r="B37" s="10" t="s">
        <v>9</v>
      </c>
      <c r="E37" s="16">
        <v>2</v>
      </c>
      <c r="F37" s="4">
        <v>3</v>
      </c>
      <c r="G37" s="16"/>
      <c r="H37" s="4"/>
      <c r="I37" s="16"/>
      <c r="J37" s="4"/>
      <c r="K37" s="16"/>
      <c r="L37" s="4"/>
      <c r="M37" s="16"/>
      <c r="N37" s="13"/>
      <c r="W37" s="16"/>
      <c r="Y37" s="13" t="s">
        <v>93</v>
      </c>
    </row>
    <row r="38" spans="1:25" ht="12.75">
      <c r="A38" t="s">
        <v>148</v>
      </c>
      <c r="B38" s="10" t="s">
        <v>9</v>
      </c>
      <c r="E38" s="16">
        <v>1</v>
      </c>
      <c r="F38" s="4">
        <v>1</v>
      </c>
      <c r="G38" s="16"/>
      <c r="H38" s="4"/>
      <c r="I38" s="16"/>
      <c r="J38" s="4"/>
      <c r="K38" s="16"/>
      <c r="L38" s="4"/>
      <c r="M38" s="16"/>
      <c r="N38" s="13"/>
      <c r="W38" s="16"/>
      <c r="Y38" s="13" t="s">
        <v>93</v>
      </c>
    </row>
    <row r="39" spans="1:25" ht="12.75">
      <c r="A39" s="10" t="s">
        <v>150</v>
      </c>
      <c r="B39" s="10" t="s">
        <v>10</v>
      </c>
      <c r="E39" s="16"/>
      <c r="F39" s="4"/>
      <c r="G39" s="16">
        <v>4</v>
      </c>
      <c r="H39" s="4">
        <v>5</v>
      </c>
      <c r="I39" s="16"/>
      <c r="J39" s="4"/>
      <c r="K39" s="16"/>
      <c r="L39" s="4"/>
      <c r="M39" s="16"/>
      <c r="N39" s="13"/>
      <c r="W39" s="16"/>
      <c r="Y39" s="13" t="s">
        <v>94</v>
      </c>
    </row>
    <row r="40" spans="1:25" ht="12.75">
      <c r="A40" s="10" t="s">
        <v>151</v>
      </c>
      <c r="B40" s="10" t="s">
        <v>10</v>
      </c>
      <c r="E40" s="16"/>
      <c r="F40" s="4"/>
      <c r="G40" s="16">
        <v>2</v>
      </c>
      <c r="H40" s="4">
        <v>2</v>
      </c>
      <c r="I40" s="16"/>
      <c r="J40" s="4"/>
      <c r="K40" s="16"/>
      <c r="L40" s="4"/>
      <c r="M40" s="16"/>
      <c r="N40" s="13"/>
      <c r="W40" s="16"/>
      <c r="Y40" s="13" t="s">
        <v>94</v>
      </c>
    </row>
    <row r="41" spans="1:25" ht="12.75">
      <c r="A41" s="10" t="s">
        <v>160</v>
      </c>
      <c r="B41" s="10" t="s">
        <v>59</v>
      </c>
      <c r="D41" s="13"/>
      <c r="E41" s="4"/>
      <c r="F41" s="13"/>
      <c r="G41" s="4">
        <v>2</v>
      </c>
      <c r="H41" s="13">
        <v>2</v>
      </c>
      <c r="I41" s="9"/>
      <c r="J41" s="13"/>
      <c r="K41" s="4"/>
      <c r="L41" s="13"/>
      <c r="M41" s="4"/>
      <c r="N41" s="13"/>
      <c r="V41" s="4"/>
      <c r="W41" s="16" t="s">
        <v>124</v>
      </c>
      <c r="Y41" s="13" t="s">
        <v>103</v>
      </c>
    </row>
    <row r="42" spans="1:25" ht="12.75">
      <c r="A42" s="10" t="s">
        <v>138</v>
      </c>
      <c r="B42" s="10" t="s">
        <v>53</v>
      </c>
      <c r="E42" s="16"/>
      <c r="F42" s="4"/>
      <c r="G42" s="16"/>
      <c r="H42" s="4"/>
      <c r="I42" s="16">
        <v>2</v>
      </c>
      <c r="J42" s="4">
        <v>2</v>
      </c>
      <c r="K42" s="16"/>
      <c r="L42" s="4"/>
      <c r="M42" s="16"/>
      <c r="N42" s="13"/>
      <c r="W42" s="16" t="s">
        <v>118</v>
      </c>
      <c r="X42" s="13" t="s">
        <v>119</v>
      </c>
      <c r="Y42" s="13" t="s">
        <v>102</v>
      </c>
    </row>
    <row r="43" spans="1:25" ht="12.75">
      <c r="A43" s="10" t="s">
        <v>153</v>
      </c>
      <c r="B43" s="10" t="s">
        <v>73</v>
      </c>
      <c r="E43" s="16"/>
      <c r="F43" s="4"/>
      <c r="G43" s="16"/>
      <c r="H43" s="4"/>
      <c r="I43" s="16">
        <v>2</v>
      </c>
      <c r="J43" s="4">
        <v>2</v>
      </c>
      <c r="K43" s="16"/>
      <c r="L43" s="4"/>
      <c r="M43" s="16"/>
      <c r="N43" s="13"/>
      <c r="W43" s="16" t="s">
        <v>118</v>
      </c>
      <c r="Y43" s="13" t="s">
        <v>82</v>
      </c>
    </row>
    <row r="44" spans="1:25" ht="12.75">
      <c r="A44" s="10" t="s">
        <v>165</v>
      </c>
      <c r="B44" s="10" t="s">
        <v>84</v>
      </c>
      <c r="E44" s="16">
        <v>2</v>
      </c>
      <c r="F44" s="4">
        <v>2</v>
      </c>
      <c r="G44" s="16"/>
      <c r="H44" s="4"/>
      <c r="I44" s="16"/>
      <c r="J44" s="4"/>
      <c r="K44" s="16"/>
      <c r="L44" s="4"/>
      <c r="M44" s="16"/>
      <c r="N44" s="13"/>
      <c r="W44" s="16" t="s">
        <v>117</v>
      </c>
      <c r="Y44" s="13" t="s">
        <v>110</v>
      </c>
    </row>
    <row r="45" spans="1:25" ht="12.75">
      <c r="A45" s="10" t="s">
        <v>161</v>
      </c>
      <c r="B45" s="10" t="s">
        <v>100</v>
      </c>
      <c r="E45" s="16"/>
      <c r="F45" s="4"/>
      <c r="G45" s="16">
        <v>4</v>
      </c>
      <c r="H45" s="9">
        <v>4</v>
      </c>
      <c r="I45" s="16"/>
      <c r="J45" s="4"/>
      <c r="K45" s="16"/>
      <c r="L45" s="4"/>
      <c r="M45" s="16"/>
      <c r="N45" s="13"/>
      <c r="W45" s="16" t="s">
        <v>120</v>
      </c>
      <c r="X45" s="13" t="s">
        <v>9</v>
      </c>
      <c r="Y45" s="13" t="s">
        <v>111</v>
      </c>
    </row>
    <row r="46" spans="1:25" ht="12.75">
      <c r="A46" s="10" t="s">
        <v>162</v>
      </c>
      <c r="B46" s="10" t="s">
        <v>101</v>
      </c>
      <c r="E46" s="16"/>
      <c r="F46" s="4"/>
      <c r="G46" s="16"/>
      <c r="H46" s="4"/>
      <c r="I46" s="16">
        <v>4</v>
      </c>
      <c r="J46" s="4">
        <v>4</v>
      </c>
      <c r="K46" s="16"/>
      <c r="L46" s="4"/>
      <c r="M46" s="16"/>
      <c r="N46" s="13"/>
      <c r="W46" s="16" t="s">
        <v>121</v>
      </c>
      <c r="X46" s="13" t="s">
        <v>128</v>
      </c>
      <c r="Y46" s="13" t="s">
        <v>111</v>
      </c>
    </row>
    <row r="47" spans="1:25" ht="12.75">
      <c r="A47" s="10" t="s">
        <v>152</v>
      </c>
      <c r="B47" s="10" t="s">
        <v>11</v>
      </c>
      <c r="E47" s="16"/>
      <c r="F47" s="4"/>
      <c r="G47" s="16"/>
      <c r="H47" s="4"/>
      <c r="I47" s="16">
        <v>2</v>
      </c>
      <c r="J47" s="4">
        <v>3</v>
      </c>
      <c r="K47" s="16"/>
      <c r="L47" s="4"/>
      <c r="M47" s="16"/>
      <c r="N47" s="13"/>
      <c r="W47" s="16"/>
      <c r="Y47" s="13" t="s">
        <v>94</v>
      </c>
    </row>
    <row r="48" spans="1:25" ht="12.75">
      <c r="A48" s="10" t="s">
        <v>139</v>
      </c>
      <c r="B48" s="10" t="s">
        <v>43</v>
      </c>
      <c r="D48" s="13"/>
      <c r="E48" s="4"/>
      <c r="F48" s="13"/>
      <c r="G48" s="4"/>
      <c r="H48" s="13"/>
      <c r="I48" s="130">
        <v>2</v>
      </c>
      <c r="J48" s="13">
        <v>3</v>
      </c>
      <c r="K48" s="4"/>
      <c r="L48" s="13"/>
      <c r="M48" s="4"/>
      <c r="N48" s="13"/>
      <c r="W48" s="16" t="s">
        <v>123</v>
      </c>
      <c r="X48" s="13" t="s">
        <v>181</v>
      </c>
      <c r="Y48" s="13" t="s">
        <v>112</v>
      </c>
    </row>
    <row r="49" spans="1:25" ht="12.75">
      <c r="A49" s="10" t="s">
        <v>167</v>
      </c>
      <c r="B49" s="10" t="s">
        <v>51</v>
      </c>
      <c r="D49" s="13"/>
      <c r="E49" s="4"/>
      <c r="F49" s="13"/>
      <c r="G49" s="4"/>
      <c r="H49" s="13"/>
      <c r="I49" s="4"/>
      <c r="J49" s="13"/>
      <c r="K49" s="4">
        <v>2</v>
      </c>
      <c r="L49" s="13">
        <v>3</v>
      </c>
      <c r="M49" s="4"/>
      <c r="N49" s="13"/>
      <c r="V49" s="4"/>
      <c r="W49" s="16" t="s">
        <v>122</v>
      </c>
      <c r="Y49" s="13" t="s">
        <v>113</v>
      </c>
    </row>
    <row r="50" spans="1:25" s="43" customFormat="1" ht="13.5" thickBot="1">
      <c r="A50" s="43" t="s">
        <v>141</v>
      </c>
      <c r="B50" s="43" t="s">
        <v>52</v>
      </c>
      <c r="C50" s="45"/>
      <c r="D50" s="46"/>
      <c r="F50" s="46"/>
      <c r="H50" s="46"/>
      <c r="J50" s="46"/>
      <c r="K50" s="43">
        <v>2</v>
      </c>
      <c r="L50" s="46">
        <v>2</v>
      </c>
      <c r="N50" s="46"/>
      <c r="Q50" s="45"/>
      <c r="R50" s="46"/>
      <c r="T50" s="46"/>
      <c r="V50" s="46"/>
      <c r="W50" s="169" t="s">
        <v>122</v>
      </c>
      <c r="X50" s="169"/>
      <c r="Y50" s="46" t="s">
        <v>114</v>
      </c>
    </row>
    <row r="51" spans="2:25" s="54" customFormat="1" ht="14.25" thickBot="1" thickTop="1">
      <c r="B51" s="111" t="s">
        <v>39</v>
      </c>
      <c r="C51" s="112">
        <f aca="true" t="shared" si="3" ref="C51:N51">SUM(C32:C50)</f>
        <v>6</v>
      </c>
      <c r="D51" s="112">
        <f t="shared" si="3"/>
        <v>7</v>
      </c>
      <c r="E51" s="112">
        <f t="shared" si="3"/>
        <v>10</v>
      </c>
      <c r="F51" s="112">
        <f t="shared" si="3"/>
        <v>11</v>
      </c>
      <c r="G51" s="112">
        <f t="shared" si="3"/>
        <v>12</v>
      </c>
      <c r="H51" s="112">
        <f t="shared" si="3"/>
        <v>13</v>
      </c>
      <c r="I51" s="112">
        <f t="shared" si="3"/>
        <v>12</v>
      </c>
      <c r="J51" s="112">
        <f t="shared" si="3"/>
        <v>14</v>
      </c>
      <c r="K51" s="112">
        <f t="shared" si="3"/>
        <v>4</v>
      </c>
      <c r="L51" s="112">
        <f t="shared" si="3"/>
        <v>5</v>
      </c>
      <c r="M51" s="112">
        <f t="shared" si="3"/>
        <v>0</v>
      </c>
      <c r="N51" s="112">
        <f t="shared" si="3"/>
        <v>0</v>
      </c>
      <c r="O51" s="103"/>
      <c r="P51" s="103"/>
      <c r="Q51" s="102"/>
      <c r="R51" s="57"/>
      <c r="T51" s="57"/>
      <c r="U51" s="155">
        <f>C51+E51+G51+I51+K51+M51</f>
        <v>44</v>
      </c>
      <c r="V51" s="156"/>
      <c r="W51" s="113">
        <f>D51+F51+H51+J51+L51+N51</f>
        <v>50</v>
      </c>
      <c r="X51" s="57" t="s">
        <v>24</v>
      </c>
      <c r="Y51" s="57"/>
    </row>
    <row r="52" spans="2:25" s="73" customFormat="1" ht="13.5" thickBot="1">
      <c r="B52" s="74" t="s">
        <v>44</v>
      </c>
      <c r="C52" s="75">
        <f aca="true" t="shared" si="4" ref="C52:N52">C30+C51</f>
        <v>22</v>
      </c>
      <c r="D52" s="75">
        <f t="shared" si="4"/>
        <v>24</v>
      </c>
      <c r="E52" s="75">
        <f t="shared" si="4"/>
        <v>24</v>
      </c>
      <c r="F52" s="75">
        <f t="shared" si="4"/>
        <v>25</v>
      </c>
      <c r="G52" s="75">
        <f t="shared" si="4"/>
        <v>12</v>
      </c>
      <c r="H52" s="75">
        <f t="shared" si="4"/>
        <v>13</v>
      </c>
      <c r="I52" s="75">
        <f t="shared" si="4"/>
        <v>12</v>
      </c>
      <c r="J52" s="75">
        <f t="shared" si="4"/>
        <v>14</v>
      </c>
      <c r="K52" s="75">
        <f t="shared" si="4"/>
        <v>4</v>
      </c>
      <c r="L52" s="75">
        <f t="shared" si="4"/>
        <v>5</v>
      </c>
      <c r="M52" s="75">
        <f t="shared" si="4"/>
        <v>0</v>
      </c>
      <c r="N52" s="75">
        <f t="shared" si="4"/>
        <v>0</v>
      </c>
      <c r="O52" s="56"/>
      <c r="Q52" s="76"/>
      <c r="R52" s="77"/>
      <c r="T52" s="77"/>
      <c r="U52" s="157">
        <f>C52+E52+G52+I52+K52+M52</f>
        <v>74</v>
      </c>
      <c r="V52" s="158"/>
      <c r="W52" s="78">
        <f>D52+F52+H52+J52+L52+N52</f>
        <v>81</v>
      </c>
      <c r="X52" s="77" t="s">
        <v>24</v>
      </c>
      <c r="Y52" s="77"/>
    </row>
    <row r="53" spans="2:24" ht="12.75">
      <c r="B53" s="11" t="s">
        <v>13</v>
      </c>
      <c r="C53" s="16">
        <v>6</v>
      </c>
      <c r="D53" s="4"/>
      <c r="E53" s="16">
        <v>5</v>
      </c>
      <c r="F53" s="4"/>
      <c r="G53" s="16">
        <v>1</v>
      </c>
      <c r="H53" s="4"/>
      <c r="I53" s="16">
        <v>4</v>
      </c>
      <c r="J53" s="4"/>
      <c r="K53" s="16">
        <v>3</v>
      </c>
      <c r="L53" s="4"/>
      <c r="M53" s="16">
        <v>0</v>
      </c>
      <c r="N53" s="4"/>
      <c r="O53" s="16"/>
      <c r="S53" s="4"/>
      <c r="V53" s="4"/>
      <c r="W53" s="115">
        <f>C53+E53+G53+I53+K53+M53+O53</f>
        <v>19</v>
      </c>
      <c r="X53" s="13" t="s">
        <v>55</v>
      </c>
    </row>
    <row r="54" spans="2:25" s="54" customFormat="1" ht="13.5" thickBot="1">
      <c r="B54" s="55" t="s">
        <v>12</v>
      </c>
      <c r="C54" s="56">
        <v>4</v>
      </c>
      <c r="E54" s="56">
        <v>7</v>
      </c>
      <c r="G54" s="56">
        <v>2</v>
      </c>
      <c r="I54" s="56">
        <v>1</v>
      </c>
      <c r="K54" s="56">
        <v>0</v>
      </c>
      <c r="M54" s="56">
        <v>0</v>
      </c>
      <c r="O54" s="56"/>
      <c r="Q54" s="56"/>
      <c r="R54" s="57"/>
      <c r="T54" s="57"/>
      <c r="V54" s="57"/>
      <c r="W54" s="54">
        <f>C54+E54+G54+I54+K54+M54+O54</f>
        <v>14</v>
      </c>
      <c r="X54" s="57" t="s">
        <v>56</v>
      </c>
      <c r="Y54" s="57"/>
    </row>
    <row r="55" spans="2:25" s="17" customFormat="1" ht="12.75">
      <c r="B55" s="38" t="s">
        <v>25</v>
      </c>
      <c r="C55" s="18"/>
      <c r="E55" s="18"/>
      <c r="G55" s="18"/>
      <c r="I55" s="18"/>
      <c r="K55" s="18"/>
      <c r="M55" s="18"/>
      <c r="N55" s="19"/>
      <c r="O55" s="18"/>
      <c r="Q55" s="18"/>
      <c r="R55" s="19"/>
      <c r="T55" s="19"/>
      <c r="V55" s="19"/>
      <c r="W55" s="17">
        <v>0</v>
      </c>
      <c r="X55" s="19" t="s">
        <v>24</v>
      </c>
      <c r="Y55" s="19"/>
    </row>
    <row r="56" spans="1:25" s="49" customFormat="1" ht="12.75">
      <c r="A56" s="62"/>
      <c r="B56" s="79" t="s">
        <v>45</v>
      </c>
      <c r="C56" s="63"/>
      <c r="D56" s="62"/>
      <c r="E56" s="63"/>
      <c r="F56" s="62"/>
      <c r="G56" s="63"/>
      <c r="H56" s="62"/>
      <c r="I56" s="63"/>
      <c r="J56" s="62"/>
      <c r="K56" s="63"/>
      <c r="L56" s="62"/>
      <c r="M56" s="63"/>
      <c r="N56" s="62"/>
      <c r="O56" s="63"/>
      <c r="P56" s="62"/>
      <c r="Q56" s="63"/>
      <c r="R56" s="64"/>
      <c r="S56" s="62"/>
      <c r="T56" s="64"/>
      <c r="U56" s="62"/>
      <c r="V56" s="64"/>
      <c r="W56" s="60">
        <v>80</v>
      </c>
      <c r="X56" s="64" t="s">
        <v>24</v>
      </c>
      <c r="Y56" s="64"/>
    </row>
    <row r="57" spans="1:25" s="17" customFormat="1" ht="12.75">
      <c r="A57" s="42" t="s">
        <v>29</v>
      </c>
      <c r="B57" s="42" t="s">
        <v>27</v>
      </c>
      <c r="C57" s="18">
        <v>3</v>
      </c>
      <c r="D57" s="17">
        <v>3</v>
      </c>
      <c r="E57" s="18">
        <v>3</v>
      </c>
      <c r="F57" s="17">
        <v>3</v>
      </c>
      <c r="G57" s="18"/>
      <c r="I57" s="18"/>
      <c r="K57" s="18"/>
      <c r="M57" s="18">
        <v>3</v>
      </c>
      <c r="N57" s="19">
        <v>3</v>
      </c>
      <c r="Q57" s="18"/>
      <c r="R57" s="19"/>
      <c r="T57" s="19"/>
      <c r="W57" s="80">
        <v>9</v>
      </c>
      <c r="X57" s="19" t="s">
        <v>24</v>
      </c>
      <c r="Y57" s="19"/>
    </row>
    <row r="58" spans="1:25" s="52" customFormat="1" ht="13.5" thickBot="1">
      <c r="A58" s="50" t="s">
        <v>146</v>
      </c>
      <c r="B58" s="50" t="s">
        <v>28</v>
      </c>
      <c r="C58" s="51"/>
      <c r="E58" s="51"/>
      <c r="G58" s="51"/>
      <c r="I58" s="51"/>
      <c r="K58" s="51"/>
      <c r="M58" s="51">
        <v>0</v>
      </c>
      <c r="N58" s="53">
        <v>10</v>
      </c>
      <c r="Q58" s="51"/>
      <c r="R58" s="53"/>
      <c r="T58" s="53"/>
      <c r="W58" s="58">
        <v>10</v>
      </c>
      <c r="X58" s="53" t="s">
        <v>24</v>
      </c>
      <c r="Y58" s="53"/>
    </row>
    <row r="59" spans="2:25" s="142" customFormat="1" ht="14.25" thickBot="1" thickTop="1">
      <c r="B59" s="143" t="s">
        <v>34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Q59" s="144"/>
      <c r="R59" s="145"/>
      <c r="T59" s="145"/>
      <c r="W59" s="146">
        <f>W52+W56+W57+W58</f>
        <v>180</v>
      </c>
      <c r="X59" s="145" t="s">
        <v>24</v>
      </c>
      <c r="Y59" s="145"/>
    </row>
    <row r="60" spans="2:25" s="12" customFormat="1" ht="12.75">
      <c r="B60" s="88"/>
      <c r="C60" s="40"/>
      <c r="E60" s="40"/>
      <c r="G60" s="40"/>
      <c r="I60" s="40"/>
      <c r="K60" s="40"/>
      <c r="M60" s="40"/>
      <c r="O60" s="40"/>
      <c r="Q60" s="40"/>
      <c r="R60" s="27"/>
      <c r="T60" s="27"/>
      <c r="V60" s="27"/>
      <c r="W60" s="48"/>
      <c r="X60" s="27"/>
      <c r="Y60" s="27"/>
    </row>
    <row r="61" spans="1:26" s="25" customFormat="1" ht="15" customHeight="1">
      <c r="A61" s="47"/>
      <c r="B61" s="21" t="s">
        <v>205</v>
      </c>
      <c r="C61" s="23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0"/>
      <c r="O61" s="24"/>
      <c r="P61" s="20"/>
      <c r="Q61" s="24"/>
      <c r="R61" s="28"/>
      <c r="S61" s="20"/>
      <c r="T61" s="28"/>
      <c r="U61" s="20"/>
      <c r="V61" s="28"/>
      <c r="W61" s="20"/>
      <c r="X61" s="28"/>
      <c r="Y61" s="137" t="s">
        <v>92</v>
      </c>
      <c r="Z61" s="36"/>
    </row>
    <row r="62" spans="1:26" ht="15" customHeight="1">
      <c r="A62" s="91" t="s">
        <v>192</v>
      </c>
      <c r="B62" s="8" t="s">
        <v>71</v>
      </c>
      <c r="C62" s="89"/>
      <c r="D62" s="92"/>
      <c r="E62" s="89"/>
      <c r="F62" s="1"/>
      <c r="G62" s="89">
        <v>2</v>
      </c>
      <c r="H62" s="1">
        <v>2</v>
      </c>
      <c r="I62" s="89"/>
      <c r="J62" s="92"/>
      <c r="K62" s="89"/>
      <c r="L62" s="93"/>
      <c r="M62" s="1"/>
      <c r="N62" s="93"/>
      <c r="O62" s="1"/>
      <c r="P62" s="93"/>
      <c r="Q62" s="1"/>
      <c r="R62" s="93"/>
      <c r="S62" s="1"/>
      <c r="T62" s="93"/>
      <c r="U62" s="1"/>
      <c r="V62" s="92"/>
      <c r="W62" s="147" t="s">
        <v>119</v>
      </c>
      <c r="X62" s="93"/>
      <c r="Y62" s="13" t="s">
        <v>204</v>
      </c>
      <c r="Z62" s="92"/>
    </row>
    <row r="63" spans="1:26" s="4" customFormat="1" ht="14.25" customHeight="1">
      <c r="A63" s="95" t="s">
        <v>193</v>
      </c>
      <c r="B63" s="131" t="s">
        <v>71</v>
      </c>
      <c r="C63" s="92"/>
      <c r="D63" s="93"/>
      <c r="E63" s="92"/>
      <c r="F63" s="93"/>
      <c r="G63" s="92">
        <v>1</v>
      </c>
      <c r="H63" s="93">
        <v>1</v>
      </c>
      <c r="I63" s="92"/>
      <c r="J63" s="93"/>
      <c r="K63" s="92"/>
      <c r="L63" s="93"/>
      <c r="M63" s="92"/>
      <c r="N63" s="93"/>
      <c r="O63" s="92"/>
      <c r="P63" s="93"/>
      <c r="Q63" s="92"/>
      <c r="R63" s="93"/>
      <c r="S63" s="92"/>
      <c r="T63" s="93"/>
      <c r="U63" s="92"/>
      <c r="V63" s="93"/>
      <c r="W63" s="147" t="s">
        <v>119</v>
      </c>
      <c r="X63" s="93"/>
      <c r="Y63" s="13" t="s">
        <v>204</v>
      </c>
      <c r="Z63" s="92"/>
    </row>
    <row r="64" spans="1:26" s="92" customFormat="1" ht="15" customHeight="1" thickBot="1">
      <c r="A64" s="1" t="s">
        <v>176</v>
      </c>
      <c r="B64" s="5" t="s">
        <v>79</v>
      </c>
      <c r="C64" s="15"/>
      <c r="D64" s="7"/>
      <c r="E64" s="35">
        <v>3</v>
      </c>
      <c r="F64" s="34">
        <v>4</v>
      </c>
      <c r="G64" s="7"/>
      <c r="H64" s="29"/>
      <c r="I64" s="127"/>
      <c r="J64" s="122"/>
      <c r="K64" s="33"/>
      <c r="L64" s="34"/>
      <c r="M64" s="7"/>
      <c r="N64" s="13"/>
      <c r="O64" s="4"/>
      <c r="P64" s="13"/>
      <c r="Q64" s="16"/>
      <c r="R64" s="13"/>
      <c r="S64" s="16"/>
      <c r="T64" s="13"/>
      <c r="U64" s="4"/>
      <c r="V64" s="13"/>
      <c r="W64" s="4" t="s">
        <v>115</v>
      </c>
      <c r="X64" s="13"/>
      <c r="Y64" s="13" t="s">
        <v>86</v>
      </c>
      <c r="Z64" s="45"/>
    </row>
    <row r="65" spans="1:26" s="92" customFormat="1" ht="15" customHeight="1" thickTop="1">
      <c r="A65" s="4" t="s">
        <v>177</v>
      </c>
      <c r="B65" s="5" t="s">
        <v>79</v>
      </c>
      <c r="C65" s="16"/>
      <c r="D65" s="13"/>
      <c r="E65" s="4">
        <v>1</v>
      </c>
      <c r="F65" s="13">
        <v>1</v>
      </c>
      <c r="G65" s="4"/>
      <c r="H65" s="13"/>
      <c r="I65" s="128"/>
      <c r="J65" s="123"/>
      <c r="K65" s="84"/>
      <c r="L65" s="86"/>
      <c r="M65" s="4"/>
      <c r="N65" s="13"/>
      <c r="O65" s="4"/>
      <c r="P65" s="13"/>
      <c r="Q65" s="4"/>
      <c r="R65" s="13"/>
      <c r="S65" s="4"/>
      <c r="T65" s="13"/>
      <c r="U65" s="4"/>
      <c r="V65" s="13"/>
      <c r="W65" s="4" t="s">
        <v>115</v>
      </c>
      <c r="X65" s="13"/>
      <c r="Y65" s="13" t="s">
        <v>86</v>
      </c>
      <c r="Z65" s="133"/>
    </row>
    <row r="66" spans="1:25" s="92" customFormat="1" ht="15" customHeight="1">
      <c r="A66" s="91" t="s">
        <v>195</v>
      </c>
      <c r="B66" s="8" t="s">
        <v>194</v>
      </c>
      <c r="C66" s="89"/>
      <c r="E66" s="89"/>
      <c r="F66" s="1"/>
      <c r="G66" s="89"/>
      <c r="H66" s="1"/>
      <c r="I66" s="89">
        <v>2</v>
      </c>
      <c r="J66" s="1">
        <v>3</v>
      </c>
      <c r="K66" s="126"/>
      <c r="L66" s="127"/>
      <c r="M66" s="15"/>
      <c r="O66" s="89"/>
      <c r="Q66" s="89"/>
      <c r="S66" s="89"/>
      <c r="U66" s="89"/>
      <c r="W66" s="89" t="s">
        <v>115</v>
      </c>
      <c r="X66" s="93" t="s">
        <v>116</v>
      </c>
      <c r="Y66" s="93" t="s">
        <v>87</v>
      </c>
    </row>
    <row r="67" spans="1:25" s="94" customFormat="1" ht="15" customHeight="1">
      <c r="A67" s="109" t="s">
        <v>196</v>
      </c>
      <c r="B67" s="124" t="s">
        <v>194</v>
      </c>
      <c r="C67" s="90"/>
      <c r="E67" s="90"/>
      <c r="G67" s="90"/>
      <c r="I67" s="90">
        <v>1</v>
      </c>
      <c r="J67" s="94">
        <v>1</v>
      </c>
      <c r="K67" s="129"/>
      <c r="L67" s="132"/>
      <c r="M67" s="125"/>
      <c r="O67" s="90"/>
      <c r="Q67" s="90"/>
      <c r="S67" s="90"/>
      <c r="U67" s="90"/>
      <c r="W67" s="90" t="s">
        <v>115</v>
      </c>
      <c r="X67" s="101" t="s">
        <v>116</v>
      </c>
      <c r="Y67" s="101" t="s">
        <v>87</v>
      </c>
    </row>
    <row r="68" spans="1:25" ht="12.75">
      <c r="A68" s="10" t="s">
        <v>136</v>
      </c>
      <c r="B68" s="10" t="s">
        <v>26</v>
      </c>
      <c r="E68" s="16"/>
      <c r="F68" s="4"/>
      <c r="G68" s="16">
        <v>4</v>
      </c>
      <c r="H68" s="4">
        <v>4</v>
      </c>
      <c r="I68" s="16"/>
      <c r="J68" s="4"/>
      <c r="K68" s="16"/>
      <c r="L68" s="4"/>
      <c r="M68" s="16"/>
      <c r="N68" s="13"/>
      <c r="W68" s="16" t="s">
        <v>117</v>
      </c>
      <c r="X68" s="13" t="s">
        <v>119</v>
      </c>
      <c r="Y68" s="13" t="s">
        <v>83</v>
      </c>
    </row>
    <row r="69" spans="1:25" ht="12.75">
      <c r="A69" s="10" t="s">
        <v>137</v>
      </c>
      <c r="B69" s="10" t="s">
        <v>26</v>
      </c>
      <c r="E69" s="16"/>
      <c r="F69" s="4"/>
      <c r="G69" s="16">
        <v>2</v>
      </c>
      <c r="H69" s="4">
        <v>2</v>
      </c>
      <c r="I69" s="16"/>
      <c r="J69" s="4"/>
      <c r="K69" s="16"/>
      <c r="L69" s="4"/>
      <c r="M69" s="16"/>
      <c r="N69" s="13"/>
      <c r="O69" s="16"/>
      <c r="W69" s="16" t="s">
        <v>117</v>
      </c>
      <c r="X69" s="13" t="s">
        <v>119</v>
      </c>
      <c r="Y69" s="13" t="s">
        <v>83</v>
      </c>
    </row>
    <row r="70" spans="1:25" ht="12.75">
      <c r="A70" t="s">
        <v>140</v>
      </c>
      <c r="B70" s="10" t="s">
        <v>47</v>
      </c>
      <c r="E70" s="16"/>
      <c r="F70" s="9"/>
      <c r="G70" s="16"/>
      <c r="H70" s="9"/>
      <c r="I70" s="16"/>
      <c r="J70" s="9"/>
      <c r="K70" s="16">
        <v>2</v>
      </c>
      <c r="L70" s="4">
        <v>2</v>
      </c>
      <c r="M70" s="16"/>
      <c r="N70" s="13"/>
      <c r="W70" s="16" t="s">
        <v>125</v>
      </c>
      <c r="X70" s="13" t="s">
        <v>225</v>
      </c>
      <c r="Y70" s="13" t="s">
        <v>90</v>
      </c>
    </row>
    <row r="71" spans="1:25" ht="12.75">
      <c r="A71" s="10" t="s">
        <v>155</v>
      </c>
      <c r="B71" s="10" t="s">
        <v>57</v>
      </c>
      <c r="E71" s="16"/>
      <c r="F71" s="4"/>
      <c r="G71" s="16">
        <v>2</v>
      </c>
      <c r="H71" s="4">
        <v>3</v>
      </c>
      <c r="I71" s="16"/>
      <c r="J71" s="4"/>
      <c r="K71" s="16"/>
      <c r="L71" s="9"/>
      <c r="M71" s="16"/>
      <c r="N71" s="13"/>
      <c r="W71" s="16" t="s">
        <v>9</v>
      </c>
      <c r="Y71" s="13" t="s">
        <v>91</v>
      </c>
    </row>
    <row r="72" spans="1:25" s="12" customFormat="1" ht="12.75">
      <c r="A72" t="s">
        <v>214</v>
      </c>
      <c r="B72" s="4" t="s">
        <v>64</v>
      </c>
      <c r="C72" s="16"/>
      <c r="D72" s="13"/>
      <c r="E72"/>
      <c r="F72" s="13"/>
      <c r="G72"/>
      <c r="H72" s="13"/>
      <c r="I72"/>
      <c r="J72" s="13"/>
      <c r="K72"/>
      <c r="L72" s="13"/>
      <c r="M72">
        <v>2</v>
      </c>
      <c r="N72" s="13">
        <v>3</v>
      </c>
      <c r="O72"/>
      <c r="P72" s="4"/>
      <c r="Q72" s="16"/>
      <c r="R72" s="13"/>
      <c r="S72"/>
      <c r="T72" s="13"/>
      <c r="U72"/>
      <c r="V72" s="13"/>
      <c r="W72" s="16" t="s">
        <v>123</v>
      </c>
      <c r="X72" s="13"/>
      <c r="Y72" s="13" t="s">
        <v>104</v>
      </c>
    </row>
    <row r="73" spans="1:25" s="12" customFormat="1" ht="12.75">
      <c r="A73" t="s">
        <v>215</v>
      </c>
      <c r="B73" s="4" t="s">
        <v>64</v>
      </c>
      <c r="C73" s="16"/>
      <c r="D73" s="13"/>
      <c r="E73"/>
      <c r="F73" s="13"/>
      <c r="G73"/>
      <c r="H73" s="13"/>
      <c r="I73"/>
      <c r="J73" s="13"/>
      <c r="K73"/>
      <c r="L73" s="13"/>
      <c r="M73">
        <v>2</v>
      </c>
      <c r="N73" s="13">
        <v>2</v>
      </c>
      <c r="O73"/>
      <c r="P73" s="4"/>
      <c r="Q73" s="16"/>
      <c r="R73" s="13"/>
      <c r="S73"/>
      <c r="T73" s="13"/>
      <c r="U73"/>
      <c r="V73" s="13"/>
      <c r="W73" s="16" t="s">
        <v>123</v>
      </c>
      <c r="X73" s="13"/>
      <c r="Y73" s="13" t="s">
        <v>104</v>
      </c>
    </row>
    <row r="74" spans="1:24" ht="12.75">
      <c r="A74" t="s">
        <v>61</v>
      </c>
      <c r="B74" s="10" t="s">
        <v>58</v>
      </c>
      <c r="E74" s="18"/>
      <c r="G74" s="18"/>
      <c r="I74" s="18">
        <v>2</v>
      </c>
      <c r="J74">
        <v>2</v>
      </c>
      <c r="K74" s="18">
        <v>6</v>
      </c>
      <c r="L74" s="41">
        <v>9</v>
      </c>
      <c r="M74" s="18">
        <v>2</v>
      </c>
      <c r="N74" s="9">
        <v>3</v>
      </c>
      <c r="O74" s="18"/>
      <c r="W74">
        <v>14</v>
      </c>
      <c r="X74" s="13" t="s">
        <v>24</v>
      </c>
    </row>
    <row r="75" spans="1:25" s="36" customFormat="1" ht="15" customHeight="1">
      <c r="A75" s="116"/>
      <c r="B75" s="117" t="s">
        <v>206</v>
      </c>
      <c r="C75" s="118"/>
      <c r="D75" s="119"/>
      <c r="E75" s="118"/>
      <c r="F75" s="119"/>
      <c r="G75" s="118"/>
      <c r="H75" s="119"/>
      <c r="I75" s="118"/>
      <c r="J75" s="119"/>
      <c r="K75" s="118"/>
      <c r="L75" s="119"/>
      <c r="M75" s="118"/>
      <c r="O75" s="120"/>
      <c r="Q75" s="120"/>
      <c r="R75" s="121"/>
      <c r="T75" s="121"/>
      <c r="V75" s="121"/>
      <c r="W75" s="36">
        <v>38</v>
      </c>
      <c r="X75" s="121" t="s">
        <v>24</v>
      </c>
      <c r="Y75" s="136" t="s">
        <v>68</v>
      </c>
    </row>
    <row r="76" spans="1:25" ht="12.75">
      <c r="A76" t="s">
        <v>183</v>
      </c>
      <c r="B76" s="4" t="s">
        <v>15</v>
      </c>
      <c r="D76" s="13"/>
      <c r="F76" s="13"/>
      <c r="G76">
        <v>3</v>
      </c>
      <c r="H76" s="13">
        <v>4</v>
      </c>
      <c r="J76" s="13"/>
      <c r="L76" s="13"/>
      <c r="N76" s="13"/>
      <c r="Y76" s="13" t="s">
        <v>92</v>
      </c>
    </row>
    <row r="77" spans="1:25" ht="12.75">
      <c r="A77" t="s">
        <v>184</v>
      </c>
      <c r="B77" s="4" t="s">
        <v>15</v>
      </c>
      <c r="D77" s="13"/>
      <c r="F77" s="13"/>
      <c r="G77">
        <v>2</v>
      </c>
      <c r="H77" s="13">
        <v>2</v>
      </c>
      <c r="J77" s="13"/>
      <c r="L77" s="13"/>
      <c r="N77" s="13"/>
      <c r="Y77" s="13" t="s">
        <v>92</v>
      </c>
    </row>
    <row r="78" spans="1:25" ht="12.75">
      <c r="A78" t="s">
        <v>185</v>
      </c>
      <c r="B78" s="4" t="s">
        <v>16</v>
      </c>
      <c r="D78" s="13"/>
      <c r="F78" s="13"/>
      <c r="H78" s="13"/>
      <c r="I78">
        <v>3</v>
      </c>
      <c r="J78" s="13">
        <v>4</v>
      </c>
      <c r="L78" s="13"/>
      <c r="N78" s="13"/>
      <c r="Y78" s="13" t="s">
        <v>92</v>
      </c>
    </row>
    <row r="79" spans="1:25" ht="12.75">
      <c r="A79" t="s">
        <v>186</v>
      </c>
      <c r="B79" s="4" t="s">
        <v>16</v>
      </c>
      <c r="D79" s="13"/>
      <c r="F79" s="13"/>
      <c r="H79" s="13"/>
      <c r="I79">
        <v>2</v>
      </c>
      <c r="J79" s="13">
        <v>2</v>
      </c>
      <c r="L79" s="13"/>
      <c r="N79" s="13"/>
      <c r="Y79" s="13" t="s">
        <v>92</v>
      </c>
    </row>
    <row r="80" spans="1:25" ht="12.75">
      <c r="A80" t="s">
        <v>187</v>
      </c>
      <c r="B80" s="4" t="s">
        <v>17</v>
      </c>
      <c r="D80" s="13"/>
      <c r="F80" s="13"/>
      <c r="H80" s="13"/>
      <c r="J80" s="13"/>
      <c r="K80">
        <v>3</v>
      </c>
      <c r="L80" s="13">
        <v>4</v>
      </c>
      <c r="N80" s="13"/>
      <c r="Y80" s="13" t="s">
        <v>92</v>
      </c>
    </row>
    <row r="81" spans="1:25" ht="12.75">
      <c r="A81" t="s">
        <v>188</v>
      </c>
      <c r="B81" s="4" t="s">
        <v>17</v>
      </c>
      <c r="D81" s="13"/>
      <c r="F81" s="13"/>
      <c r="H81" s="13"/>
      <c r="J81" s="13"/>
      <c r="K81">
        <v>2</v>
      </c>
      <c r="L81" s="13">
        <v>2</v>
      </c>
      <c r="N81" s="13"/>
      <c r="Y81" s="13" t="s">
        <v>92</v>
      </c>
    </row>
    <row r="82" spans="1:25" ht="12.75">
      <c r="A82" t="s">
        <v>189</v>
      </c>
      <c r="B82" s="4" t="s">
        <v>18</v>
      </c>
      <c r="D82" s="13"/>
      <c r="F82" s="13"/>
      <c r="H82" s="13"/>
      <c r="J82" s="13"/>
      <c r="L82" s="13"/>
      <c r="M82">
        <v>3</v>
      </c>
      <c r="N82" s="13">
        <v>4</v>
      </c>
      <c r="Y82" s="13" t="s">
        <v>92</v>
      </c>
    </row>
    <row r="83" spans="1:25" ht="12.75">
      <c r="A83" t="s">
        <v>190</v>
      </c>
      <c r="B83" s="4" t="s">
        <v>18</v>
      </c>
      <c r="D83" s="13"/>
      <c r="F83" s="13"/>
      <c r="H83" s="13"/>
      <c r="J83" s="13"/>
      <c r="L83" s="13"/>
      <c r="M83">
        <v>2</v>
      </c>
      <c r="N83" s="13">
        <v>2</v>
      </c>
      <c r="Y83" s="13" t="s">
        <v>92</v>
      </c>
    </row>
    <row r="84" spans="1:25" ht="12.75">
      <c r="A84" t="s">
        <v>203</v>
      </c>
      <c r="B84" s="4" t="s">
        <v>19</v>
      </c>
      <c r="D84" s="13"/>
      <c r="F84" s="13"/>
      <c r="H84" s="13"/>
      <c r="J84" s="13"/>
      <c r="L84" s="13"/>
      <c r="M84">
        <v>2</v>
      </c>
      <c r="N84" s="13">
        <v>3</v>
      </c>
      <c r="Y84" s="13" t="s">
        <v>108</v>
      </c>
    </row>
    <row r="85" spans="1:25" ht="12.75">
      <c r="A85" t="s">
        <v>202</v>
      </c>
      <c r="B85" s="4" t="s">
        <v>20</v>
      </c>
      <c r="D85" s="13"/>
      <c r="F85" s="13"/>
      <c r="G85">
        <v>2</v>
      </c>
      <c r="H85" s="13">
        <v>2</v>
      </c>
      <c r="J85" s="13"/>
      <c r="L85" s="13"/>
      <c r="N85" s="13"/>
      <c r="Y85" s="13" t="s">
        <v>108</v>
      </c>
    </row>
    <row r="86" spans="1:25" ht="12.75">
      <c r="A86" t="s">
        <v>199</v>
      </c>
      <c r="B86" s="4" t="s">
        <v>21</v>
      </c>
      <c r="D86" s="13"/>
      <c r="F86" s="13"/>
      <c r="H86" s="13"/>
      <c r="I86">
        <v>3</v>
      </c>
      <c r="J86" s="13">
        <v>3</v>
      </c>
      <c r="L86" s="13"/>
      <c r="N86" s="13"/>
      <c r="Y86" s="13" t="s">
        <v>88</v>
      </c>
    </row>
    <row r="87" spans="1:25" ht="12.75">
      <c r="A87" t="s">
        <v>200</v>
      </c>
      <c r="B87" s="4" t="s">
        <v>22</v>
      </c>
      <c r="D87" s="13"/>
      <c r="F87" s="13"/>
      <c r="H87" s="13"/>
      <c r="J87" s="13"/>
      <c r="K87">
        <v>3</v>
      </c>
      <c r="L87" s="13">
        <v>3</v>
      </c>
      <c r="N87" s="13"/>
      <c r="W87" t="s">
        <v>131</v>
      </c>
      <c r="Y87" s="13" t="s">
        <v>108</v>
      </c>
    </row>
    <row r="88" spans="1:25" s="17" customFormat="1" ht="12.75">
      <c r="A88" s="17" t="s">
        <v>201</v>
      </c>
      <c r="B88" s="17" t="s">
        <v>23</v>
      </c>
      <c r="C88" s="18"/>
      <c r="D88" s="19"/>
      <c r="F88" s="19"/>
      <c r="H88" s="19"/>
      <c r="J88" s="19"/>
      <c r="L88" s="19"/>
      <c r="M88" s="17">
        <v>3</v>
      </c>
      <c r="N88" s="19">
        <v>3</v>
      </c>
      <c r="Q88" s="18"/>
      <c r="R88" s="19"/>
      <c r="T88" s="19"/>
      <c r="V88" s="19"/>
      <c r="W88" s="17" t="s">
        <v>127</v>
      </c>
      <c r="X88" s="19"/>
      <c r="Y88" s="19" t="s">
        <v>108</v>
      </c>
    </row>
    <row r="89" spans="2:25" s="25" customFormat="1" ht="12.75">
      <c r="B89" s="96" t="s">
        <v>2</v>
      </c>
      <c r="C89" s="97">
        <f aca="true" t="shared" si="5" ref="C89:N89">SUM(C62:C88)</f>
        <v>0</v>
      </c>
      <c r="D89" s="97">
        <f t="shared" si="5"/>
        <v>0</v>
      </c>
      <c r="E89" s="97">
        <f t="shared" si="5"/>
        <v>4</v>
      </c>
      <c r="F89" s="97">
        <f t="shared" si="5"/>
        <v>5</v>
      </c>
      <c r="G89" s="97">
        <f t="shared" si="5"/>
        <v>18</v>
      </c>
      <c r="H89" s="97">
        <f t="shared" si="5"/>
        <v>20</v>
      </c>
      <c r="I89" s="97">
        <f t="shared" si="5"/>
        <v>13</v>
      </c>
      <c r="J89" s="97">
        <f t="shared" si="5"/>
        <v>15</v>
      </c>
      <c r="K89" s="97">
        <f t="shared" si="5"/>
        <v>16</v>
      </c>
      <c r="L89" s="97">
        <f t="shared" si="5"/>
        <v>20</v>
      </c>
      <c r="M89" s="97">
        <f t="shared" si="5"/>
        <v>16</v>
      </c>
      <c r="N89" s="97">
        <f t="shared" si="5"/>
        <v>20</v>
      </c>
      <c r="O89" s="97"/>
      <c r="Q89" s="97"/>
      <c r="R89" s="98"/>
      <c r="T89" s="98"/>
      <c r="W89" s="110">
        <f>SUM(D89+F89+H89+J89+L89+N89)</f>
        <v>80</v>
      </c>
      <c r="X89" s="98" t="s">
        <v>24</v>
      </c>
      <c r="Y89" s="98"/>
    </row>
    <row r="90" spans="2:24" ht="12.75">
      <c r="B90" s="11" t="s">
        <v>13</v>
      </c>
      <c r="C90" s="16">
        <v>0</v>
      </c>
      <c r="D90" s="4"/>
      <c r="E90" s="16">
        <v>1</v>
      </c>
      <c r="F90" s="4"/>
      <c r="G90" s="16">
        <v>3</v>
      </c>
      <c r="H90" s="4"/>
      <c r="I90" s="16">
        <v>3</v>
      </c>
      <c r="J90" s="4"/>
      <c r="K90" s="16">
        <v>5</v>
      </c>
      <c r="L90" s="4"/>
      <c r="M90" s="16">
        <v>4</v>
      </c>
      <c r="N90" s="4"/>
      <c r="O90" s="16"/>
      <c r="S90" s="4"/>
      <c r="W90" s="66">
        <f>C90+E90+G90+I90+K90+M90+O90+Q90+S90+U90</f>
        <v>16</v>
      </c>
      <c r="X90" s="13" t="s">
        <v>8</v>
      </c>
    </row>
    <row r="91" spans="2:25" s="43" customFormat="1" ht="13.5" thickBot="1">
      <c r="B91" s="44" t="s">
        <v>12</v>
      </c>
      <c r="C91" s="45">
        <v>0</v>
      </c>
      <c r="E91" s="45">
        <v>1</v>
      </c>
      <c r="G91" s="45">
        <v>3</v>
      </c>
      <c r="I91" s="45">
        <v>3</v>
      </c>
      <c r="K91" s="45">
        <v>2</v>
      </c>
      <c r="M91" s="45">
        <v>3</v>
      </c>
      <c r="O91" s="45"/>
      <c r="Q91" s="45"/>
      <c r="R91" s="46"/>
      <c r="T91" s="46"/>
      <c r="V91" s="46"/>
      <c r="W91" s="67">
        <f>C91+E91+G91+I91+K91+M91+O91+Q91+S91+U91</f>
        <v>12</v>
      </c>
      <c r="X91" s="46" t="s">
        <v>32</v>
      </c>
      <c r="Y91" s="46"/>
    </row>
    <row r="92" spans="2:25" s="104" customFormat="1" ht="13.5" thickTop="1">
      <c r="B92" s="105" t="s">
        <v>48</v>
      </c>
      <c r="C92" s="106">
        <f aca="true" t="shared" si="6" ref="C92:N92">SUM(C52+C57+C58+C89)</f>
        <v>25</v>
      </c>
      <c r="D92" s="106">
        <f t="shared" si="6"/>
        <v>27</v>
      </c>
      <c r="E92" s="106">
        <f t="shared" si="6"/>
        <v>31</v>
      </c>
      <c r="F92" s="106">
        <f t="shared" si="6"/>
        <v>33</v>
      </c>
      <c r="G92" s="140">
        <f t="shared" si="6"/>
        <v>30</v>
      </c>
      <c r="H92" s="140">
        <f t="shared" si="6"/>
        <v>33</v>
      </c>
      <c r="I92" s="140">
        <f t="shared" si="6"/>
        <v>25</v>
      </c>
      <c r="J92" s="140">
        <f t="shared" si="6"/>
        <v>29</v>
      </c>
      <c r="K92" s="106">
        <f t="shared" si="6"/>
        <v>20</v>
      </c>
      <c r="L92" s="106">
        <f t="shared" si="6"/>
        <v>25</v>
      </c>
      <c r="M92" s="106">
        <f t="shared" si="6"/>
        <v>19</v>
      </c>
      <c r="N92" s="106">
        <f t="shared" si="6"/>
        <v>33</v>
      </c>
      <c r="O92" s="106"/>
      <c r="Q92" s="106"/>
      <c r="R92" s="107"/>
      <c r="T92" s="107"/>
      <c r="W92" s="108">
        <f>D92+F92+H92+J92+L92+N92</f>
        <v>180</v>
      </c>
      <c r="X92" s="107" t="s">
        <v>24</v>
      </c>
      <c r="Y92" s="107"/>
    </row>
    <row r="93" spans="2:24" ht="12.75">
      <c r="B93" s="11" t="s">
        <v>13</v>
      </c>
      <c r="C93" s="16">
        <v>7</v>
      </c>
      <c r="D93" s="4"/>
      <c r="E93" s="16">
        <v>7</v>
      </c>
      <c r="F93" s="4"/>
      <c r="G93" s="16">
        <v>5</v>
      </c>
      <c r="H93" s="4"/>
      <c r="I93" s="16">
        <v>7</v>
      </c>
      <c r="J93" s="4"/>
      <c r="K93" s="89">
        <v>8</v>
      </c>
      <c r="L93" s="4"/>
      <c r="M93" s="16">
        <v>5</v>
      </c>
      <c r="N93" s="4"/>
      <c r="O93" s="16"/>
      <c r="S93" s="4"/>
      <c r="W93" s="66">
        <f>C93+E93+G93+I93+K93+M93</f>
        <v>39</v>
      </c>
      <c r="X93" s="13" t="s">
        <v>8</v>
      </c>
    </row>
    <row r="94" spans="2:25" s="43" customFormat="1" ht="13.5" thickBot="1">
      <c r="B94" s="44" t="s">
        <v>12</v>
      </c>
      <c r="C94" s="45">
        <v>4</v>
      </c>
      <c r="E94" s="45">
        <f>SUM(E54+E91)</f>
        <v>8</v>
      </c>
      <c r="G94" s="45">
        <f>SUM(G54+G91)</f>
        <v>5</v>
      </c>
      <c r="I94" s="45">
        <v>5</v>
      </c>
      <c r="K94" s="45">
        <v>2</v>
      </c>
      <c r="M94" s="45">
        <f>SUM(M54+M91)</f>
        <v>3</v>
      </c>
      <c r="O94" s="45"/>
      <c r="Q94" s="45"/>
      <c r="R94" s="46"/>
      <c r="T94" s="46"/>
      <c r="W94" s="87">
        <f>C94+E94+G94+I94+K94+M94</f>
        <v>27</v>
      </c>
      <c r="X94" s="46" t="s">
        <v>32</v>
      </c>
      <c r="Y94" s="46"/>
    </row>
    <row r="95" spans="2:25" s="4" customFormat="1" ht="13.5" thickTop="1">
      <c r="B95" s="11"/>
      <c r="C95" s="16"/>
      <c r="W95" s="66"/>
      <c r="X95" s="13"/>
      <c r="Y95" s="13"/>
    </row>
    <row r="96" spans="1:26" s="25" customFormat="1" ht="15" customHeight="1">
      <c r="A96" s="47"/>
      <c r="B96" s="21" t="s">
        <v>60</v>
      </c>
      <c r="C96" s="23"/>
      <c r="D96" s="22"/>
      <c r="E96" s="23"/>
      <c r="F96" s="22"/>
      <c r="G96" s="23"/>
      <c r="H96" s="22"/>
      <c r="I96" s="23"/>
      <c r="J96" s="22"/>
      <c r="K96" s="23"/>
      <c r="L96" s="22"/>
      <c r="M96" s="23"/>
      <c r="N96" s="20"/>
      <c r="O96" s="24"/>
      <c r="P96" s="20"/>
      <c r="Q96" s="24"/>
      <c r="R96" s="28"/>
      <c r="S96" s="20"/>
      <c r="T96" s="28"/>
      <c r="U96" s="20"/>
      <c r="V96" s="28"/>
      <c r="W96" s="20"/>
      <c r="X96" s="28"/>
      <c r="Y96" s="28"/>
      <c r="Z96" s="36"/>
    </row>
    <row r="97" spans="1:25" s="4" customFormat="1" ht="12.75">
      <c r="A97" s="4" t="s">
        <v>166</v>
      </c>
      <c r="B97" s="11" t="s">
        <v>133</v>
      </c>
      <c r="C97" s="16">
        <v>2</v>
      </c>
      <c r="D97" s="13">
        <v>2</v>
      </c>
      <c r="F97" s="13"/>
      <c r="H97" s="13"/>
      <c r="J97" s="13"/>
      <c r="L97" s="13"/>
      <c r="N97" s="13"/>
      <c r="P97" s="13"/>
      <c r="R97" s="13"/>
      <c r="T97" s="13"/>
      <c r="V97" s="13"/>
      <c r="W97" s="66" t="s">
        <v>182</v>
      </c>
      <c r="X97" s="13"/>
      <c r="Y97" s="13" t="s">
        <v>110</v>
      </c>
    </row>
    <row r="98" spans="1:25" ht="12.75">
      <c r="A98" s="10" t="s">
        <v>198</v>
      </c>
      <c r="B98" s="10" t="s">
        <v>130</v>
      </c>
      <c r="C98" s="16">
        <v>4</v>
      </c>
      <c r="D98">
        <v>4</v>
      </c>
      <c r="E98" s="16"/>
      <c r="F98" s="4"/>
      <c r="G98" s="16"/>
      <c r="H98" s="4"/>
      <c r="I98" s="16"/>
      <c r="J98" s="4"/>
      <c r="K98" s="16"/>
      <c r="L98" s="4"/>
      <c r="M98" s="16"/>
      <c r="N98" s="13"/>
      <c r="O98" s="16"/>
      <c r="W98" t="s">
        <v>229</v>
      </c>
      <c r="Y98" s="13" t="s">
        <v>82</v>
      </c>
    </row>
    <row r="99" spans="1:25" ht="12.75">
      <c r="A99" s="10" t="s">
        <v>191</v>
      </c>
      <c r="B99" s="10" t="s">
        <v>129</v>
      </c>
      <c r="C99" s="16">
        <v>4</v>
      </c>
      <c r="D99" s="13">
        <v>4</v>
      </c>
      <c r="E99" s="4"/>
      <c r="F99" s="13"/>
      <c r="G99" s="4"/>
      <c r="H99" s="13"/>
      <c r="I99" s="4"/>
      <c r="J99" s="13"/>
      <c r="K99" s="4"/>
      <c r="L99" s="13"/>
      <c r="M99" s="4"/>
      <c r="N99" s="13"/>
      <c r="O99" s="4"/>
      <c r="P99" s="13"/>
      <c r="Q99" s="4"/>
      <c r="W99" t="s">
        <v>230</v>
      </c>
      <c r="Y99" s="13" t="s">
        <v>82</v>
      </c>
    </row>
    <row r="100" spans="1:25" s="4" customFormat="1" ht="12.75">
      <c r="A100" s="4" t="s">
        <v>210</v>
      </c>
      <c r="B100" s="11" t="s">
        <v>30</v>
      </c>
      <c r="C100" s="16">
        <v>2</v>
      </c>
      <c r="D100" s="13">
        <v>2</v>
      </c>
      <c r="F100" s="13"/>
      <c r="H100" s="13"/>
      <c r="J100" s="13"/>
      <c r="L100" s="13"/>
      <c r="N100" s="13"/>
      <c r="P100" s="13"/>
      <c r="R100" s="13"/>
      <c r="T100" s="13"/>
      <c r="V100" s="13"/>
      <c r="W100" s="66" t="s">
        <v>226</v>
      </c>
      <c r="X100" s="13"/>
      <c r="Y100" s="13" t="s">
        <v>89</v>
      </c>
    </row>
    <row r="101" spans="1:25" s="4" customFormat="1" ht="12.75">
      <c r="A101" s="9" t="s">
        <v>197</v>
      </c>
      <c r="B101" s="11" t="s">
        <v>54</v>
      </c>
      <c r="C101" s="16">
        <v>2</v>
      </c>
      <c r="D101" s="13">
        <v>2</v>
      </c>
      <c r="V101" s="13"/>
      <c r="W101" s="66" t="s">
        <v>9</v>
      </c>
      <c r="X101" s="13"/>
      <c r="Y101" s="13" t="s">
        <v>107</v>
      </c>
    </row>
    <row r="102" spans="1:25" s="4" customFormat="1" ht="12.75">
      <c r="A102" s="9" t="s">
        <v>208</v>
      </c>
      <c r="B102" s="11" t="s">
        <v>49</v>
      </c>
      <c r="C102" s="16">
        <v>2</v>
      </c>
      <c r="D102" s="13">
        <v>3</v>
      </c>
      <c r="V102" s="13"/>
      <c r="W102" s="66" t="s">
        <v>221</v>
      </c>
      <c r="X102" s="13"/>
      <c r="Y102" s="13" t="s">
        <v>103</v>
      </c>
    </row>
    <row r="103" spans="1:25" s="4" customFormat="1" ht="12.75">
      <c r="A103" s="9" t="s">
        <v>209</v>
      </c>
      <c r="B103" s="11" t="s">
        <v>49</v>
      </c>
      <c r="C103" s="16">
        <v>2</v>
      </c>
      <c r="D103" s="13">
        <v>2</v>
      </c>
      <c r="V103" s="13"/>
      <c r="W103" s="66" t="s">
        <v>221</v>
      </c>
      <c r="X103" s="13"/>
      <c r="Y103" s="13" t="s">
        <v>103</v>
      </c>
    </row>
    <row r="104" spans="1:25" s="4" customFormat="1" ht="12.75">
      <c r="A104" s="9" t="s">
        <v>211</v>
      </c>
      <c r="B104" s="149" t="s">
        <v>31</v>
      </c>
      <c r="C104" s="16">
        <v>2</v>
      </c>
      <c r="D104" s="41">
        <v>3</v>
      </c>
      <c r="V104" s="13"/>
      <c r="W104" s="66" t="s">
        <v>224</v>
      </c>
      <c r="X104" s="13"/>
      <c r="Y104" s="13" t="s">
        <v>102</v>
      </c>
    </row>
    <row r="105" spans="1:25" s="4" customFormat="1" ht="12.75">
      <c r="A105" s="9" t="s">
        <v>216</v>
      </c>
      <c r="B105" s="11" t="s">
        <v>62</v>
      </c>
      <c r="C105" s="16">
        <v>2</v>
      </c>
      <c r="D105" s="41">
        <v>3</v>
      </c>
      <c r="V105" s="13"/>
      <c r="W105" s="66" t="s">
        <v>223</v>
      </c>
      <c r="X105" s="13"/>
      <c r="Y105" s="13" t="s">
        <v>105</v>
      </c>
    </row>
    <row r="106" spans="1:25" s="4" customFormat="1" ht="12.75">
      <c r="A106" s="9" t="s">
        <v>212</v>
      </c>
      <c r="B106" s="149" t="s">
        <v>213</v>
      </c>
      <c r="C106" s="16">
        <v>2</v>
      </c>
      <c r="D106" s="41">
        <v>3</v>
      </c>
      <c r="V106" s="13"/>
      <c r="W106" s="66" t="s">
        <v>228</v>
      </c>
      <c r="X106" s="13"/>
      <c r="Y106" s="13" t="s">
        <v>69</v>
      </c>
    </row>
    <row r="107" spans="1:25" s="4" customFormat="1" ht="12.75">
      <c r="A107" s="9" t="s">
        <v>218</v>
      </c>
      <c r="B107" s="11" t="s">
        <v>63</v>
      </c>
      <c r="C107" s="16">
        <v>2</v>
      </c>
      <c r="D107" s="41">
        <v>3</v>
      </c>
      <c r="V107" s="13"/>
      <c r="W107" s="66" t="s">
        <v>126</v>
      </c>
      <c r="X107" s="13"/>
      <c r="Y107" s="13" t="s">
        <v>105</v>
      </c>
    </row>
    <row r="108" spans="1:25" s="4" customFormat="1" ht="12.75">
      <c r="A108" s="9" t="s">
        <v>219</v>
      </c>
      <c r="B108" s="11" t="s">
        <v>63</v>
      </c>
      <c r="C108" s="16">
        <v>1</v>
      </c>
      <c r="D108" s="41">
        <v>1</v>
      </c>
      <c r="V108" s="13"/>
      <c r="W108" s="66" t="s">
        <v>222</v>
      </c>
      <c r="X108" s="13"/>
      <c r="Y108" s="13" t="s">
        <v>105</v>
      </c>
    </row>
    <row r="109" spans="1:25" s="4" customFormat="1" ht="12.75">
      <c r="A109" s="9" t="s">
        <v>217</v>
      </c>
      <c r="B109" s="149" t="s">
        <v>50</v>
      </c>
      <c r="C109" s="16">
        <v>2</v>
      </c>
      <c r="D109" s="41">
        <v>3</v>
      </c>
      <c r="V109" s="13"/>
      <c r="W109" s="66" t="s">
        <v>222</v>
      </c>
      <c r="X109" s="13"/>
      <c r="Y109" s="13" t="s">
        <v>106</v>
      </c>
    </row>
    <row r="110" spans="1:25" s="4" customFormat="1" ht="12.75">
      <c r="A110" s="9" t="s">
        <v>154</v>
      </c>
      <c r="B110" s="11" t="s">
        <v>227</v>
      </c>
      <c r="C110" s="16">
        <v>2</v>
      </c>
      <c r="D110" s="41">
        <v>3</v>
      </c>
      <c r="V110" s="13"/>
      <c r="W110" s="66" t="s">
        <v>221</v>
      </c>
      <c r="X110" s="13"/>
      <c r="Y110" s="13" t="s">
        <v>92</v>
      </c>
    </row>
    <row r="111" spans="2:25" s="54" customFormat="1" ht="13.5" thickBot="1">
      <c r="B111" s="55"/>
      <c r="C111" s="56"/>
      <c r="D111" s="148">
        <f>SUM(D97:D109)</f>
        <v>35</v>
      </c>
      <c r="V111" s="57"/>
      <c r="W111" s="141"/>
      <c r="X111" s="57"/>
      <c r="Y111" s="57"/>
    </row>
    <row r="112" spans="12:22" ht="12.75">
      <c r="L112" s="4"/>
      <c r="Q112" s="4"/>
      <c r="R112" s="4"/>
      <c r="T112" s="4"/>
      <c r="V112" s="4"/>
    </row>
  </sheetData>
  <mergeCells count="17">
    <mergeCell ref="U16:V16"/>
    <mergeCell ref="U51:V51"/>
    <mergeCell ref="U52:V52"/>
    <mergeCell ref="A1:Y1"/>
    <mergeCell ref="A2:A3"/>
    <mergeCell ref="B2:B3"/>
    <mergeCell ref="C3:D3"/>
    <mergeCell ref="E3:F3"/>
    <mergeCell ref="C2:V2"/>
    <mergeCell ref="O3:P3"/>
    <mergeCell ref="Q3:R3"/>
    <mergeCell ref="S3:T3"/>
    <mergeCell ref="U3:V3"/>
    <mergeCell ref="G3:H3"/>
    <mergeCell ref="I3:J3"/>
    <mergeCell ref="K3:L3"/>
    <mergeCell ref="M3:N3"/>
  </mergeCells>
  <printOptions gridLines="1"/>
  <pageMargins left="0.5905511811023623" right="0.5118110236220472" top="0.5118110236220472" bottom="0.3937007874015748" header="0.5118110236220472" footer="0.5118110236220472"/>
  <pageSetup horizontalDpi="600" verticalDpi="600" orientation="landscape" paperSize="9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Szatmáry Károly</cp:lastModifiedBy>
  <cp:lastPrinted>2008-02-26T12:36:04Z</cp:lastPrinted>
  <dcterms:created xsi:type="dcterms:W3CDTF">2003-01-23T19:34:23Z</dcterms:created>
  <dcterms:modified xsi:type="dcterms:W3CDTF">2006-04-04T16:02:00Z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